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novascotia-my.sharepoint.com/personal/paula_langille_novascotia_ca/Documents/new builds/FDAP/Final version 2025/"/>
    </mc:Choice>
  </mc:AlternateContent>
  <xr:revisionPtr revIDLastSave="0" documentId="8_{29CB082C-4C8A-45FA-AA30-1029EBA5FAD5}" xr6:coauthVersionLast="47" xr6:coauthVersionMax="47" xr10:uidLastSave="{00000000-0000-0000-0000-000000000000}"/>
  <bookViews>
    <workbookView xWindow="-108" yWindow="-108" windowWidth="23256" windowHeight="12456" tabRatio="679" xr2:uid="{69C90504-47E1-4E06-8EFF-8F7920355E44}"/>
  </bookViews>
  <sheets>
    <sheet name="Instructions" sheetId="9" r:id="rId1"/>
    <sheet name="1. MSR" sheetId="8" r:id="rId2"/>
    <sheet name="2. Capital Budget &amp; Expenditure" sheetId="15" r:id="rId3"/>
    <sheet name="2.1 Earned Value Management" sheetId="22" r:id="rId4"/>
    <sheet name="3.0 Risk Register" sheetId="18" r:id="rId5"/>
    <sheet name="3.1 Risk Matrix " sheetId="19" r:id="rId6"/>
    <sheet name="4.0 Change Log" sheetId="21" r:id="rId7"/>
    <sheet name="Data Validation" sheetId="20" state="hidden" r:id="rId8"/>
  </sheets>
  <definedNames>
    <definedName name="_xlnm._FilterDatabase" localSheetId="4" hidden="1">'3.0 Risk Register'!$A$8:$S$8</definedName>
    <definedName name="_xlnm._FilterDatabase" localSheetId="6" hidden="1">'4.0 Change Log'!$C$11:$S$11</definedName>
    <definedName name="HST">#REF!</definedName>
    <definedName name="_xlnm.Print_Area" localSheetId="2">'2. Capital Budget &amp; Expenditure'!$A$5:$J$106</definedName>
    <definedName name="_xlnm.Print_Area" localSheetId="6">'4.0 Change Log'!$B$5:$S$61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 i="18" l="1"/>
  <c r="K12" i="18"/>
  <c r="K13" i="18"/>
  <c r="K14" i="18"/>
  <c r="K15" i="18"/>
  <c r="K16" i="18"/>
  <c r="K17" i="18"/>
  <c r="K18" i="18"/>
  <c r="K19" i="18"/>
  <c r="K20" i="18"/>
  <c r="K21" i="18"/>
  <c r="K22" i="18"/>
  <c r="K23" i="18"/>
  <c r="K24" i="18"/>
  <c r="K25" i="18"/>
  <c r="K26" i="18"/>
  <c r="K27" i="18"/>
  <c r="K28" i="18"/>
  <c r="K29" i="18"/>
  <c r="K30" i="18"/>
  <c r="K31" i="18"/>
  <c r="K32" i="18"/>
  <c r="K33" i="18"/>
  <c r="K34" i="18"/>
  <c r="K35" i="18"/>
  <c r="K36" i="18"/>
  <c r="K37" i="18"/>
  <c r="K38" i="18"/>
  <c r="K39" i="18"/>
  <c r="K40" i="18"/>
  <c r="K41" i="18"/>
  <c r="K42" i="18"/>
  <c r="K43" i="18"/>
  <c r="K44" i="18"/>
  <c r="K45" i="18"/>
  <c r="K46" i="18"/>
  <c r="K47" i="18"/>
  <c r="K48" i="18"/>
  <c r="K49" i="18"/>
  <c r="K50" i="18"/>
  <c r="K51" i="18"/>
  <c r="K52" i="18"/>
  <c r="K53" i="18"/>
  <c r="K54" i="18"/>
  <c r="K55" i="18"/>
  <c r="K56" i="18"/>
  <c r="K57" i="18"/>
  <c r="K58" i="18"/>
  <c r="K59" i="18"/>
  <c r="K60" i="18"/>
  <c r="K61" i="18"/>
  <c r="K62" i="18"/>
  <c r="K63" i="18"/>
  <c r="K64" i="18"/>
  <c r="K65" i="18"/>
  <c r="K66" i="18"/>
  <c r="K67" i="18"/>
  <c r="K68" i="18"/>
  <c r="K69" i="18"/>
  <c r="K70" i="18"/>
  <c r="K71" i="18"/>
  <c r="K72" i="18"/>
  <c r="K73" i="18"/>
  <c r="K74" i="18"/>
  <c r="K75" i="18"/>
  <c r="K76" i="18"/>
  <c r="K77" i="18"/>
  <c r="K78" i="18"/>
  <c r="K79" i="18"/>
  <c r="K80" i="18"/>
  <c r="K81" i="18"/>
  <c r="K82" i="18"/>
  <c r="K83" i="18"/>
  <c r="K84" i="18"/>
  <c r="K85" i="18"/>
  <c r="K86" i="18"/>
  <c r="K87" i="18"/>
  <c r="K88" i="18"/>
  <c r="K89" i="18"/>
  <c r="K90" i="18"/>
  <c r="K91" i="18"/>
  <c r="K92" i="18"/>
  <c r="K93" i="18"/>
  <c r="K94" i="18"/>
  <c r="K95" i="18"/>
  <c r="K96" i="18"/>
  <c r="K97" i="18"/>
  <c r="K98" i="18"/>
  <c r="K99" i="18"/>
  <c r="K100" i="18"/>
  <c r="K101" i="18"/>
  <c r="K102" i="18"/>
  <c r="K103" i="18"/>
  <c r="K104" i="18"/>
  <c r="K105" i="18"/>
  <c r="K106" i="18"/>
  <c r="K107" i="18"/>
  <c r="K108" i="18"/>
  <c r="K109" i="18"/>
  <c r="K110" i="18"/>
  <c r="K111" i="18"/>
  <c r="K112" i="18"/>
  <c r="K113" i="18"/>
  <c r="K114" i="18"/>
  <c r="K115" i="18"/>
  <c r="K116" i="18"/>
  <c r="K117" i="18"/>
  <c r="K118" i="18"/>
  <c r="K119" i="18"/>
  <c r="K120" i="18"/>
  <c r="K121" i="18"/>
  <c r="K122" i="18"/>
  <c r="K123" i="18"/>
  <c r="K124" i="18"/>
  <c r="K125" i="18"/>
  <c r="K126" i="18"/>
  <c r="K127" i="18"/>
  <c r="K128" i="18"/>
  <c r="K129" i="18"/>
  <c r="K130" i="18"/>
  <c r="K131" i="18"/>
  <c r="K132" i="18"/>
  <c r="K133" i="18"/>
  <c r="K134" i="18"/>
  <c r="K135" i="18"/>
  <c r="K136" i="18"/>
  <c r="K137" i="18"/>
  <c r="K138" i="18"/>
  <c r="K139" i="18"/>
  <c r="K140" i="18"/>
  <c r="K141" i="18"/>
  <c r="K142" i="18"/>
  <c r="K143" i="18"/>
  <c r="K144" i="18"/>
  <c r="K145" i="18"/>
  <c r="K146" i="18"/>
  <c r="K147" i="18"/>
  <c r="K148" i="18"/>
  <c r="K149" i="18"/>
  <c r="K150" i="18"/>
  <c r="K151" i="18"/>
  <c r="K152" i="18"/>
  <c r="K153" i="18"/>
  <c r="K154" i="18"/>
  <c r="K155" i="18"/>
  <c r="K156" i="18"/>
  <c r="K157" i="18"/>
  <c r="K158" i="18"/>
  <c r="K159" i="18"/>
  <c r="K160" i="18"/>
  <c r="K161" i="18"/>
  <c r="K162" i="18"/>
  <c r="K163" i="18"/>
  <c r="K164" i="18"/>
  <c r="K165" i="18"/>
  <c r="K166" i="18"/>
  <c r="K167" i="18"/>
  <c r="K168" i="18"/>
  <c r="K169" i="18"/>
  <c r="K170" i="18"/>
  <c r="K171" i="18"/>
  <c r="K172" i="18"/>
  <c r="K173" i="18"/>
  <c r="K174" i="18"/>
  <c r="K175" i="18"/>
  <c r="K176" i="18"/>
  <c r="K177" i="18"/>
  <c r="K178" i="18"/>
  <c r="K179" i="18"/>
  <c r="K180" i="18"/>
  <c r="K181" i="18"/>
  <c r="K182" i="18"/>
  <c r="K183" i="18"/>
  <c r="K184" i="18"/>
  <c r="K185" i="18"/>
  <c r="K186" i="18"/>
  <c r="K187" i="18"/>
  <c r="K188" i="18"/>
  <c r="K189" i="18"/>
  <c r="K190" i="18"/>
  <c r="K191" i="18"/>
  <c r="K192" i="18"/>
  <c r="K193" i="18"/>
  <c r="K194" i="18"/>
  <c r="K195" i="18"/>
  <c r="K196" i="18"/>
  <c r="K197" i="18"/>
  <c r="K198" i="18"/>
  <c r="K199" i="18"/>
  <c r="K200" i="18"/>
  <c r="K201" i="18"/>
  <c r="K202" i="18"/>
  <c r="K203" i="18"/>
  <c r="K204" i="18"/>
  <c r="K205" i="18"/>
  <c r="K206" i="18"/>
  <c r="K207" i="18"/>
  <c r="K208" i="18"/>
  <c r="K209" i="18"/>
  <c r="K210" i="18"/>
  <c r="K211" i="18"/>
  <c r="K212" i="18"/>
  <c r="K213" i="18"/>
  <c r="K214" i="18"/>
  <c r="K215" i="18"/>
  <c r="K216" i="18"/>
  <c r="K217" i="18"/>
  <c r="K218" i="18"/>
  <c r="K219" i="18"/>
  <c r="K220" i="18"/>
  <c r="K221" i="18"/>
  <c r="K222" i="18"/>
  <c r="K223" i="18"/>
  <c r="K224" i="18"/>
  <c r="K225" i="18"/>
  <c r="K226" i="18"/>
  <c r="K227" i="18"/>
  <c r="K228" i="18"/>
  <c r="K229" i="18"/>
  <c r="K230" i="18"/>
  <c r="K231" i="18"/>
  <c r="K232" i="18"/>
  <c r="K233" i="18"/>
  <c r="K234" i="18"/>
  <c r="K235" i="18"/>
  <c r="K236" i="18"/>
  <c r="K237" i="18"/>
  <c r="K238" i="18"/>
  <c r="K239" i="18"/>
  <c r="K240" i="18"/>
  <c r="K241" i="18"/>
  <c r="K242" i="18"/>
  <c r="K243" i="18"/>
  <c r="K244" i="18"/>
  <c r="K245" i="18"/>
  <c r="K246" i="18"/>
  <c r="K247" i="18"/>
  <c r="K248" i="18"/>
  <c r="K249" i="18"/>
  <c r="K250" i="18"/>
  <c r="K251" i="18"/>
  <c r="K252" i="18"/>
  <c r="K253" i="18"/>
  <c r="K254" i="18"/>
  <c r="K255" i="18"/>
  <c r="K256" i="18"/>
  <c r="K257" i="18"/>
  <c r="K258" i="18"/>
  <c r="K259" i="18"/>
  <c r="K260" i="18"/>
  <c r="K261" i="18"/>
  <c r="K262" i="18"/>
  <c r="K263" i="18"/>
  <c r="K264" i="18"/>
  <c r="K265" i="18"/>
  <c r="K266" i="18"/>
  <c r="K267" i="18"/>
  <c r="K268" i="18"/>
  <c r="K269" i="18"/>
  <c r="K270" i="18"/>
  <c r="K271" i="18"/>
  <c r="K272" i="18"/>
  <c r="K273" i="18"/>
  <c r="K274" i="18"/>
  <c r="K275" i="18"/>
  <c r="K276" i="18"/>
  <c r="K277" i="18"/>
  <c r="K278" i="18"/>
  <c r="K279" i="18"/>
  <c r="K280" i="18"/>
  <c r="K281" i="18"/>
  <c r="K282" i="18"/>
  <c r="K283" i="18"/>
  <c r="K284" i="18"/>
  <c r="K285" i="18"/>
  <c r="K286" i="18"/>
  <c r="K287" i="18"/>
  <c r="K288" i="18"/>
  <c r="K289" i="18"/>
  <c r="K290" i="18"/>
  <c r="K291" i="18"/>
  <c r="K292" i="18"/>
  <c r="K293" i="18"/>
  <c r="K294" i="18"/>
  <c r="K295" i="18"/>
  <c r="K296" i="18"/>
  <c r="K297" i="18"/>
  <c r="K298" i="18"/>
  <c r="K299" i="18"/>
  <c r="K300" i="18"/>
  <c r="K301" i="18"/>
  <c r="K302" i="18"/>
  <c r="K303" i="18"/>
  <c r="K304" i="18"/>
  <c r="K305" i="18"/>
  <c r="K306" i="18"/>
  <c r="K307" i="18"/>
  <c r="K308" i="18"/>
  <c r="K10" i="18"/>
  <c r="K9" i="18"/>
  <c r="G13" i="22" l="1"/>
  <c r="H17" i="15"/>
  <c r="I17" i="15" s="1"/>
  <c r="CN26" i="22"/>
  <c r="CM26" i="22"/>
  <c r="CL26" i="22"/>
  <c r="CK26" i="22"/>
  <c r="CJ26" i="22"/>
  <c r="CI26" i="22"/>
  <c r="CH26" i="22"/>
  <c r="CG26" i="22"/>
  <c r="CF26" i="22"/>
  <c r="CE26" i="22"/>
  <c r="CD26" i="22"/>
  <c r="CC26" i="22"/>
  <c r="CB26" i="22"/>
  <c r="CA26" i="22"/>
  <c r="BZ26" i="22"/>
  <c r="BY26" i="22"/>
  <c r="BX26" i="22"/>
  <c r="BW26" i="22"/>
  <c r="BV26" i="22"/>
  <c r="BU26" i="22"/>
  <c r="BT26" i="22"/>
  <c r="BS26" i="22"/>
  <c r="BR26" i="22"/>
  <c r="BQ26" i="22"/>
  <c r="BP26" i="22"/>
  <c r="BO26" i="22"/>
  <c r="BN26" i="22"/>
  <c r="BM26" i="22"/>
  <c r="BL26" i="22"/>
  <c r="BK26" i="22"/>
  <c r="BJ26" i="22"/>
  <c r="BI26" i="22"/>
  <c r="BH26" i="22"/>
  <c r="BG26" i="22"/>
  <c r="BF26" i="22"/>
  <c r="BE26" i="22"/>
  <c r="BD26" i="22"/>
  <c r="BC26" i="22"/>
  <c r="BB26" i="22"/>
  <c r="BA26" i="22"/>
  <c r="AZ26" i="22"/>
  <c r="AY26" i="22"/>
  <c r="AX26" i="22"/>
  <c r="AW26" i="22"/>
  <c r="AV26" i="22"/>
  <c r="AU26" i="22"/>
  <c r="AT26" i="22"/>
  <c r="AS26" i="22"/>
  <c r="AR26" i="22"/>
  <c r="AQ26" i="22"/>
  <c r="AP26" i="22"/>
  <c r="AO26" i="22"/>
  <c r="AN26" i="22"/>
  <c r="AM26" i="22"/>
  <c r="AL26" i="22"/>
  <c r="AK26" i="22"/>
  <c r="AJ26" i="22"/>
  <c r="AI26" i="22"/>
  <c r="AH26" i="22"/>
  <c r="AG26" i="22"/>
  <c r="AF26" i="22"/>
  <c r="AE26" i="22"/>
  <c r="AD26" i="22"/>
  <c r="AC26" i="22"/>
  <c r="AB26" i="22"/>
  <c r="AA26" i="22"/>
  <c r="Z26" i="22"/>
  <c r="Y26" i="22"/>
  <c r="X26" i="22"/>
  <c r="W26" i="22"/>
  <c r="V26" i="22"/>
  <c r="U26" i="22"/>
  <c r="T26" i="22"/>
  <c r="S26" i="22"/>
  <c r="R26" i="22"/>
  <c r="Q26" i="22"/>
  <c r="P26" i="22"/>
  <c r="O26" i="22"/>
  <c r="N26" i="22"/>
  <c r="M26" i="22"/>
  <c r="L26" i="22"/>
  <c r="K26" i="22"/>
  <c r="J26" i="22"/>
  <c r="I26" i="22"/>
  <c r="H26" i="22"/>
  <c r="G26" i="22"/>
  <c r="CN13" i="22"/>
  <c r="CM13" i="22"/>
  <c r="CL13" i="22"/>
  <c r="CK13" i="22"/>
  <c r="CJ13" i="22"/>
  <c r="CI13" i="22"/>
  <c r="CH13" i="22"/>
  <c r="CG13" i="22"/>
  <c r="CF13" i="22"/>
  <c r="CE13" i="22"/>
  <c r="CD13" i="22"/>
  <c r="CC13" i="22"/>
  <c r="CB13" i="22"/>
  <c r="CA13" i="22"/>
  <c r="BZ13" i="22"/>
  <c r="BY13" i="22"/>
  <c r="BX13" i="22"/>
  <c r="BW13" i="22"/>
  <c r="BV13" i="22"/>
  <c r="BU13" i="22"/>
  <c r="BT13" i="22"/>
  <c r="BS13" i="22"/>
  <c r="BR13" i="22"/>
  <c r="BQ13" i="22"/>
  <c r="BP13" i="22"/>
  <c r="BO13" i="22"/>
  <c r="BN13" i="22"/>
  <c r="BM13" i="22"/>
  <c r="BL13" i="22"/>
  <c r="BK13" i="22"/>
  <c r="BJ13" i="22"/>
  <c r="BI13" i="22"/>
  <c r="BH13" i="22"/>
  <c r="BG13" i="22"/>
  <c r="BF13" i="22"/>
  <c r="BE13" i="22"/>
  <c r="BD13" i="22"/>
  <c r="BC13" i="22"/>
  <c r="BB13" i="22"/>
  <c r="BA13" i="22"/>
  <c r="AZ13" i="22"/>
  <c r="AY13" i="22"/>
  <c r="AX13" i="22"/>
  <c r="AW13" i="22"/>
  <c r="AV13" i="22"/>
  <c r="AU13" i="22"/>
  <c r="AT13" i="22"/>
  <c r="AS13" i="22"/>
  <c r="AR13" i="22"/>
  <c r="AQ13" i="22"/>
  <c r="AP13" i="22"/>
  <c r="AO13" i="22"/>
  <c r="AN13" i="22"/>
  <c r="AM13" i="22"/>
  <c r="AL13" i="22"/>
  <c r="AK13" i="22"/>
  <c r="AJ13" i="22"/>
  <c r="AI13" i="22"/>
  <c r="AH13" i="22"/>
  <c r="AG13" i="22"/>
  <c r="AF13" i="22"/>
  <c r="AE13" i="22"/>
  <c r="AD13" i="22"/>
  <c r="AC13" i="22"/>
  <c r="AB13" i="22"/>
  <c r="AA13" i="22"/>
  <c r="Z13" i="22"/>
  <c r="Y13" i="22"/>
  <c r="X13" i="22"/>
  <c r="W13" i="22"/>
  <c r="V13" i="22"/>
  <c r="U13" i="22"/>
  <c r="T13" i="22"/>
  <c r="S13" i="22"/>
  <c r="R13" i="22"/>
  <c r="Q13" i="22"/>
  <c r="P13" i="22"/>
  <c r="O13" i="22"/>
  <c r="N13" i="22"/>
  <c r="M13" i="22"/>
  <c r="L13" i="22"/>
  <c r="K13" i="22"/>
  <c r="J13" i="22"/>
  <c r="I13" i="22"/>
  <c r="H13" i="22"/>
  <c r="A79" i="8" l="1" a="1"/>
  <c r="A79" i="8" s="1"/>
  <c r="A76" i="8"/>
  <c r="A52" i="8"/>
  <c r="A105" i="8"/>
  <c r="J10" i="18" l="1"/>
  <c r="J11" i="18"/>
  <c r="J12" i="18"/>
  <c r="J13" i="18"/>
  <c r="J14" i="18"/>
  <c r="J15" i="18"/>
  <c r="J16" i="18"/>
  <c r="J17" i="18"/>
  <c r="J18" i="18"/>
  <c r="J19" i="18"/>
  <c r="J20" i="18"/>
  <c r="J21" i="18"/>
  <c r="J22" i="18"/>
  <c r="J23" i="18"/>
  <c r="J24" i="18"/>
  <c r="J25" i="18"/>
  <c r="J26" i="18"/>
  <c r="J27" i="18"/>
  <c r="J28" i="18"/>
  <c r="J29" i="18"/>
  <c r="J30" i="18"/>
  <c r="J31" i="18"/>
  <c r="J32" i="18"/>
  <c r="J33" i="18"/>
  <c r="J34" i="18"/>
  <c r="J35" i="18"/>
  <c r="J36" i="18"/>
  <c r="J37" i="18"/>
  <c r="J38" i="18"/>
  <c r="J39"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J68" i="18"/>
  <c r="J69" i="18"/>
  <c r="J70" i="18"/>
  <c r="J71" i="18"/>
  <c r="J72" i="18"/>
  <c r="J73" i="18"/>
  <c r="J74" i="18"/>
  <c r="J75" i="18"/>
  <c r="J76" i="18"/>
  <c r="J77" i="18"/>
  <c r="J78" i="18"/>
  <c r="J79" i="18"/>
  <c r="J80" i="18"/>
  <c r="J81" i="18"/>
  <c r="J82" i="18"/>
  <c r="J83" i="18"/>
  <c r="J84" i="18"/>
  <c r="J85" i="18"/>
  <c r="J86" i="18"/>
  <c r="J87" i="18"/>
  <c r="J88" i="18"/>
  <c r="J89" i="18"/>
  <c r="J90" i="18"/>
  <c r="J91" i="18"/>
  <c r="J92" i="18"/>
  <c r="J93" i="18"/>
  <c r="J94" i="18"/>
  <c r="J95" i="18"/>
  <c r="J96" i="18"/>
  <c r="J97" i="18"/>
  <c r="J98" i="18"/>
  <c r="J99" i="18"/>
  <c r="J100" i="18"/>
  <c r="J101" i="18"/>
  <c r="J102" i="18"/>
  <c r="J103" i="18"/>
  <c r="J104" i="18"/>
  <c r="J105" i="18"/>
  <c r="J106" i="18"/>
  <c r="J107" i="18"/>
  <c r="J108" i="18"/>
  <c r="J109" i="18"/>
  <c r="J110" i="18"/>
  <c r="J111" i="18"/>
  <c r="J112" i="18"/>
  <c r="J113" i="18"/>
  <c r="J114" i="18"/>
  <c r="J115" i="18"/>
  <c r="J116" i="18"/>
  <c r="J117" i="18"/>
  <c r="J118" i="18"/>
  <c r="J119" i="18"/>
  <c r="J120" i="18"/>
  <c r="J121" i="18"/>
  <c r="J122" i="18"/>
  <c r="J123" i="18"/>
  <c r="J124" i="18"/>
  <c r="J125" i="18"/>
  <c r="J126" i="18"/>
  <c r="J127" i="18"/>
  <c r="J128" i="18"/>
  <c r="J129" i="18"/>
  <c r="J130" i="18"/>
  <c r="J131" i="18"/>
  <c r="J132" i="18"/>
  <c r="J133" i="18"/>
  <c r="J134" i="18"/>
  <c r="J135" i="18"/>
  <c r="J136" i="18"/>
  <c r="J137" i="18"/>
  <c r="J138" i="18"/>
  <c r="J139" i="18"/>
  <c r="J140" i="18"/>
  <c r="J141" i="18"/>
  <c r="J142" i="18"/>
  <c r="J143" i="18"/>
  <c r="J144" i="18"/>
  <c r="J145" i="18"/>
  <c r="J146" i="18"/>
  <c r="J147" i="18"/>
  <c r="J148" i="18"/>
  <c r="J149" i="18"/>
  <c r="J150" i="18"/>
  <c r="J151" i="18"/>
  <c r="J152" i="18"/>
  <c r="J153" i="18"/>
  <c r="J154" i="18"/>
  <c r="J155" i="18"/>
  <c r="J156" i="18"/>
  <c r="J157" i="18"/>
  <c r="J158" i="18"/>
  <c r="J159" i="18"/>
  <c r="J160" i="18"/>
  <c r="J161" i="18"/>
  <c r="J162" i="18"/>
  <c r="J163" i="18"/>
  <c r="J164" i="18"/>
  <c r="J165" i="18"/>
  <c r="J166" i="18"/>
  <c r="J167" i="18"/>
  <c r="J168" i="18"/>
  <c r="J169" i="18"/>
  <c r="J170" i="18"/>
  <c r="J171" i="18"/>
  <c r="J172" i="18"/>
  <c r="J173" i="18"/>
  <c r="J174" i="18"/>
  <c r="J175" i="18"/>
  <c r="J176" i="18"/>
  <c r="J177" i="18"/>
  <c r="J178" i="18"/>
  <c r="J179" i="18"/>
  <c r="J180" i="18"/>
  <c r="J181" i="18"/>
  <c r="J182" i="18"/>
  <c r="J183" i="18"/>
  <c r="J184" i="18"/>
  <c r="J185" i="18"/>
  <c r="J186" i="18"/>
  <c r="J187" i="18"/>
  <c r="J188" i="18"/>
  <c r="J189" i="18"/>
  <c r="J190" i="18"/>
  <c r="J191" i="18"/>
  <c r="J192" i="18"/>
  <c r="J193" i="18"/>
  <c r="J194" i="18"/>
  <c r="J195" i="18"/>
  <c r="J196" i="18"/>
  <c r="J197" i="18"/>
  <c r="J198" i="18"/>
  <c r="J199" i="18"/>
  <c r="J200" i="18"/>
  <c r="J201" i="18"/>
  <c r="J202" i="18"/>
  <c r="J203" i="18"/>
  <c r="J204" i="18"/>
  <c r="J205" i="18"/>
  <c r="J206" i="18"/>
  <c r="J207" i="18"/>
  <c r="J208" i="18"/>
  <c r="J209" i="18"/>
  <c r="J210" i="18"/>
  <c r="J211" i="18"/>
  <c r="J212" i="18"/>
  <c r="J213" i="18"/>
  <c r="J214" i="18"/>
  <c r="J215" i="18"/>
  <c r="J216" i="18"/>
  <c r="J217" i="18"/>
  <c r="J218" i="18"/>
  <c r="J219" i="18"/>
  <c r="J220" i="18"/>
  <c r="J221" i="18"/>
  <c r="J222" i="18"/>
  <c r="J223" i="18"/>
  <c r="J224" i="18"/>
  <c r="J225" i="18"/>
  <c r="J226" i="18"/>
  <c r="J227" i="18"/>
  <c r="J228" i="18"/>
  <c r="J229" i="18"/>
  <c r="J230" i="18"/>
  <c r="J231" i="18"/>
  <c r="J232" i="18"/>
  <c r="J233" i="18"/>
  <c r="J234" i="18"/>
  <c r="J235" i="18"/>
  <c r="J236" i="18"/>
  <c r="J237" i="18"/>
  <c r="J238" i="18"/>
  <c r="J239" i="18"/>
  <c r="J240" i="18"/>
  <c r="J241" i="18"/>
  <c r="J242" i="18"/>
  <c r="J243" i="18"/>
  <c r="J244" i="18"/>
  <c r="J245" i="18"/>
  <c r="J246" i="18"/>
  <c r="J247" i="18"/>
  <c r="J248" i="18"/>
  <c r="J249" i="18"/>
  <c r="J250" i="18"/>
  <c r="J251" i="18"/>
  <c r="J252" i="18"/>
  <c r="J253" i="18"/>
  <c r="J254" i="18"/>
  <c r="J255" i="18"/>
  <c r="J256" i="18"/>
  <c r="J257" i="18"/>
  <c r="J258" i="18"/>
  <c r="J259" i="18"/>
  <c r="J260" i="18"/>
  <c r="J261" i="18"/>
  <c r="J262" i="18"/>
  <c r="J263" i="18"/>
  <c r="J264" i="18"/>
  <c r="J265" i="18"/>
  <c r="J266" i="18"/>
  <c r="J267" i="18"/>
  <c r="J268" i="18"/>
  <c r="J269" i="18"/>
  <c r="J270" i="18"/>
  <c r="J271" i="18"/>
  <c r="J272" i="18"/>
  <c r="J273" i="18"/>
  <c r="J274" i="18"/>
  <c r="J275" i="18"/>
  <c r="J276" i="18"/>
  <c r="J277" i="18"/>
  <c r="J278" i="18"/>
  <c r="J279" i="18"/>
  <c r="J280" i="18"/>
  <c r="J281" i="18"/>
  <c r="J282" i="18"/>
  <c r="J283" i="18"/>
  <c r="J284" i="18"/>
  <c r="J285" i="18"/>
  <c r="J286" i="18"/>
  <c r="J287" i="18"/>
  <c r="J288" i="18"/>
  <c r="J289" i="18"/>
  <c r="J290" i="18"/>
  <c r="J291" i="18"/>
  <c r="J292" i="18"/>
  <c r="J293" i="18"/>
  <c r="J294" i="18"/>
  <c r="J295" i="18"/>
  <c r="J296" i="18"/>
  <c r="J297" i="18"/>
  <c r="J298" i="18"/>
  <c r="J299" i="18"/>
  <c r="J300" i="18"/>
  <c r="J301" i="18"/>
  <c r="J302" i="18"/>
  <c r="J303" i="18"/>
  <c r="J304" i="18"/>
  <c r="J305" i="18"/>
  <c r="J306" i="18"/>
  <c r="J307" i="18"/>
  <c r="J308" i="18"/>
  <c r="J9" i="18"/>
  <c r="A60" i="8" s="1" a="1"/>
  <c r="A60" i="8" s="1"/>
  <c r="A73" i="8"/>
  <c r="H71" i="15"/>
  <c r="I71" i="15" s="1"/>
  <c r="H45" i="15"/>
  <c r="I45" i="15" s="1"/>
  <c r="H46" i="15"/>
  <c r="I46" i="15" s="1"/>
  <c r="H47" i="15"/>
  <c r="I47" i="15" s="1"/>
  <c r="H48" i="15"/>
  <c r="I48" i="15" s="1"/>
  <c r="H44" i="15"/>
  <c r="M10" i="21"/>
  <c r="A53" i="8"/>
  <c r="A75" i="8"/>
  <c r="A74" i="8"/>
  <c r="D57" i="8" l="1"/>
  <c r="D55" i="8"/>
  <c r="D54" i="8"/>
  <c r="D56" i="8"/>
  <c r="A55" i="8" l="1"/>
  <c r="A54" i="8"/>
  <c r="P10" i="21" l="1"/>
  <c r="K12" i="19"/>
  <c r="J12" i="19"/>
  <c r="I12" i="19"/>
  <c r="H12" i="19"/>
  <c r="G12" i="19"/>
  <c r="K11" i="19"/>
  <c r="J11" i="19"/>
  <c r="I11" i="19"/>
  <c r="H11" i="19"/>
  <c r="G11" i="19"/>
  <c r="K10" i="19"/>
  <c r="J10" i="19"/>
  <c r="I10" i="19"/>
  <c r="H10" i="19"/>
  <c r="G10" i="19"/>
  <c r="K9" i="19"/>
  <c r="J9" i="19"/>
  <c r="I9" i="19"/>
  <c r="H9" i="19"/>
  <c r="G9" i="19"/>
  <c r="K8" i="19"/>
  <c r="J8" i="19"/>
  <c r="I8" i="19"/>
  <c r="H8" i="19"/>
  <c r="G8" i="19"/>
  <c r="G85" i="15" l="1"/>
  <c r="G73" i="15"/>
  <c r="G61" i="15"/>
  <c r="G34" i="15"/>
  <c r="H38" i="15" l="1"/>
  <c r="I38" i="15" s="1"/>
  <c r="D98" i="8" l="1"/>
  <c r="E73" i="15"/>
  <c r="E91" i="15"/>
  <c r="H70" i="15"/>
  <c r="I70" i="15" s="1"/>
  <c r="H69" i="15"/>
  <c r="I69" i="15" s="1"/>
  <c r="E49" i="15"/>
  <c r="A104" i="8"/>
  <c r="A103" i="8"/>
  <c r="A101" i="8"/>
  <c r="A100" i="8"/>
  <c r="A99" i="8"/>
  <c r="A98" i="8"/>
  <c r="A97" i="8"/>
  <c r="A96" i="8"/>
  <c r="A95" i="8"/>
  <c r="I93" i="8"/>
  <c r="G93" i="8"/>
  <c r="E93" i="8"/>
  <c r="C93" i="8"/>
  <c r="B93" i="8"/>
  <c r="A94" i="8"/>
  <c r="I99" i="15"/>
  <c r="G91" i="15"/>
  <c r="D101" i="8" s="1"/>
  <c r="F91" i="15"/>
  <c r="H90" i="15"/>
  <c r="H89" i="15"/>
  <c r="H88" i="15"/>
  <c r="I88" i="15" s="1"/>
  <c r="D100" i="8"/>
  <c r="F85" i="15"/>
  <c r="E85" i="15"/>
  <c r="H84" i="15"/>
  <c r="I84" i="15" s="1"/>
  <c r="H83" i="15"/>
  <c r="I83" i="15" s="1"/>
  <c r="H82" i="15"/>
  <c r="I82" i="15" s="1"/>
  <c r="H81" i="15"/>
  <c r="I81" i="15" s="1"/>
  <c r="H80" i="15"/>
  <c r="I80" i="15" s="1"/>
  <c r="H79" i="15"/>
  <c r="I79" i="15" s="1"/>
  <c r="H78" i="15"/>
  <c r="I78" i="15" s="1"/>
  <c r="H77" i="15"/>
  <c r="I77" i="15" s="1"/>
  <c r="H76" i="15"/>
  <c r="I76" i="15" s="1"/>
  <c r="F73" i="15"/>
  <c r="H72" i="15"/>
  <c r="H68" i="15"/>
  <c r="I68" i="15" s="1"/>
  <c r="H67" i="15"/>
  <c r="I67" i="15" s="1"/>
  <c r="H66" i="15"/>
  <c r="I66" i="15" s="1"/>
  <c r="H65" i="15"/>
  <c r="I65" i="15" s="1"/>
  <c r="H64" i="15"/>
  <c r="I64" i="15" s="1"/>
  <c r="F61" i="15"/>
  <c r="E61" i="15"/>
  <c r="H60" i="15"/>
  <c r="I60" i="15" s="1"/>
  <c r="H58" i="15"/>
  <c r="I58" i="15" s="1"/>
  <c r="H57" i="15"/>
  <c r="I57" i="15" s="1"/>
  <c r="H56" i="15"/>
  <c r="I56" i="15" s="1"/>
  <c r="H55" i="15"/>
  <c r="I55" i="15" s="1"/>
  <c r="H54" i="15"/>
  <c r="I54" i="15" s="1"/>
  <c r="H53" i="15"/>
  <c r="I53" i="15" s="1"/>
  <c r="H52" i="15"/>
  <c r="I52" i="15" s="1"/>
  <c r="G49" i="15"/>
  <c r="F49" i="15"/>
  <c r="I44" i="15"/>
  <c r="H43" i="15"/>
  <c r="I43" i="15" s="1"/>
  <c r="G40" i="15"/>
  <c r="D96" i="8" s="1"/>
  <c r="F40" i="15"/>
  <c r="E40" i="15"/>
  <c r="H37" i="15"/>
  <c r="H40" i="15" s="1"/>
  <c r="F34" i="15"/>
  <c r="E34" i="15"/>
  <c r="H33" i="15"/>
  <c r="I33" i="15" s="1"/>
  <c r="H32" i="15"/>
  <c r="I32" i="15" s="1"/>
  <c r="H31" i="15"/>
  <c r="I31" i="15" s="1"/>
  <c r="H30" i="15"/>
  <c r="H29" i="15"/>
  <c r="I29" i="15" s="1"/>
  <c r="H28" i="15"/>
  <c r="I28" i="15" s="1"/>
  <c r="G25" i="15"/>
  <c r="E94" i="8" s="1"/>
  <c r="F25" i="15"/>
  <c r="E25" i="15"/>
  <c r="H24" i="15"/>
  <c r="I24" i="15" s="1"/>
  <c r="H23" i="15"/>
  <c r="I23" i="15" s="1"/>
  <c r="H22" i="15"/>
  <c r="I22" i="15" s="1"/>
  <c r="H21" i="15"/>
  <c r="I21" i="15" s="1"/>
  <c r="H20" i="15"/>
  <c r="I20" i="15" s="1"/>
  <c r="H19" i="15"/>
  <c r="I19" i="15" s="1"/>
  <c r="H18" i="15"/>
  <c r="I18" i="15" s="1"/>
  <c r="F6" i="22" l="1"/>
  <c r="F19" i="22"/>
  <c r="F21" i="22"/>
  <c r="F8" i="22"/>
  <c r="F23" i="22"/>
  <c r="F10" i="22"/>
  <c r="F22" i="22"/>
  <c r="F9" i="22"/>
  <c r="F4" i="22"/>
  <c r="F17" i="22"/>
  <c r="F7" i="22"/>
  <c r="F20" i="22"/>
  <c r="F11" i="22"/>
  <c r="F24" i="22"/>
  <c r="F5" i="22"/>
  <c r="F18" i="22"/>
  <c r="I37" i="15"/>
  <c r="E101" i="8"/>
  <c r="C100" i="8"/>
  <c r="I89" i="15"/>
  <c r="B94" i="8"/>
  <c r="C101" i="8"/>
  <c r="H59" i="15"/>
  <c r="I59" i="15" s="1"/>
  <c r="H91" i="15"/>
  <c r="B99" i="8"/>
  <c r="E100" i="8"/>
  <c r="E96" i="8"/>
  <c r="H73" i="15"/>
  <c r="G99" i="8" s="1"/>
  <c r="E99" i="8"/>
  <c r="C98" i="8"/>
  <c r="B98" i="8"/>
  <c r="E97" i="8"/>
  <c r="D97" i="8"/>
  <c r="C97" i="8"/>
  <c r="H49" i="15"/>
  <c r="D99" i="8"/>
  <c r="D94" i="8"/>
  <c r="E95" i="8"/>
  <c r="I72" i="15"/>
  <c r="I90" i="15"/>
  <c r="G94" i="15"/>
  <c r="C99" i="8"/>
  <c r="H34" i="15"/>
  <c r="H85" i="15"/>
  <c r="C96" i="8"/>
  <c r="B101" i="8"/>
  <c r="E98" i="8"/>
  <c r="B100" i="8"/>
  <c r="E103" i="15"/>
  <c r="E104" i="15"/>
  <c r="B97" i="8"/>
  <c r="G96" i="8"/>
  <c r="I40" i="15"/>
  <c r="H96" i="8" s="1"/>
  <c r="B96" i="8"/>
  <c r="I30" i="15"/>
  <c r="D95" i="8"/>
  <c r="C95" i="8"/>
  <c r="F94" i="15"/>
  <c r="B95" i="8"/>
  <c r="H25" i="15"/>
  <c r="C94" i="8"/>
  <c r="E94" i="15"/>
  <c r="E96" i="15" s="1"/>
  <c r="E97" i="15" s="1"/>
  <c r="I96" i="8" l="1"/>
  <c r="F26" i="22"/>
  <c r="F13" i="22"/>
  <c r="I91" i="15"/>
  <c r="F101" i="8" s="1"/>
  <c r="F96" i="8"/>
  <c r="E103" i="8"/>
  <c r="I25" i="15"/>
  <c r="H94" i="8" s="1"/>
  <c r="H61" i="15"/>
  <c r="G101" i="8"/>
  <c r="I73" i="15"/>
  <c r="I99" i="8" s="1"/>
  <c r="D103" i="8"/>
  <c r="H103" i="15"/>
  <c r="I103" i="15" s="1"/>
  <c r="I49" i="15"/>
  <c r="G97" i="8"/>
  <c r="H104" i="15"/>
  <c r="I104" i="15" s="1"/>
  <c r="G100" i="8"/>
  <c r="F103" i="8"/>
  <c r="I85" i="15"/>
  <c r="G95" i="8"/>
  <c r="G96" i="15"/>
  <c r="I34" i="15"/>
  <c r="I95" i="8" s="1"/>
  <c r="F96" i="15"/>
  <c r="F100" i="15" s="1"/>
  <c r="C103" i="8"/>
  <c r="G94" i="8"/>
  <c r="B103" i="8"/>
  <c r="E106" i="15"/>
  <c r="E105" i="15"/>
  <c r="H101" i="8" l="1"/>
  <c r="I101" i="8"/>
  <c r="H94" i="15"/>
  <c r="H96" i="15" s="1"/>
  <c r="F95" i="8"/>
  <c r="H95" i="8"/>
  <c r="F94" i="8"/>
  <c r="I94" i="8"/>
  <c r="I61" i="15"/>
  <c r="F98" i="8" s="1"/>
  <c r="G98" i="8"/>
  <c r="F99" i="8"/>
  <c r="H99" i="8"/>
  <c r="G100" i="15"/>
  <c r="D105" i="8" s="1"/>
  <c r="D104" i="8"/>
  <c r="F104" i="8"/>
  <c r="E104" i="8"/>
  <c r="F97" i="8"/>
  <c r="I97" i="8"/>
  <c r="H97" i="8"/>
  <c r="F100" i="8"/>
  <c r="I100" i="8"/>
  <c r="H100" i="8"/>
  <c r="E100" i="15"/>
  <c r="B105" i="8" s="1"/>
  <c r="C104" i="8"/>
  <c r="C105" i="8"/>
  <c r="B104" i="8"/>
  <c r="H100" i="15" l="1"/>
  <c r="H35" i="15" s="1"/>
  <c r="I94" i="15"/>
  <c r="H103" i="8" s="1"/>
  <c r="G104" i="8"/>
  <c r="G103" i="8"/>
  <c r="H105" i="15"/>
  <c r="I105" i="15" s="1"/>
  <c r="I96" i="15"/>
  <c r="H106" i="15"/>
  <c r="I106" i="15" s="1"/>
  <c r="I98" i="8"/>
  <c r="H98" i="8"/>
  <c r="F105" i="8"/>
  <c r="E105" i="8"/>
  <c r="H41" i="15" l="1"/>
  <c r="H26" i="15"/>
  <c r="H62" i="15"/>
  <c r="G105" i="8"/>
  <c r="I100" i="15"/>
  <c r="I105" i="8" s="1"/>
  <c r="H104" i="8"/>
  <c r="I104" i="8"/>
  <c r="H50" i="15"/>
  <c r="H74" i="15"/>
  <c r="H92" i="15"/>
  <c r="H86" i="15"/>
  <c r="I103" i="8"/>
  <c r="H105"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tc={5871581C-77F7-410D-BD5A-00CB0B998FC7}</author>
  </authors>
  <commentList>
    <comment ref="I22" authorId="0" shapeId="0" xr:uid="{5871581C-77F7-410D-BD5A-00CB0B998FC7}">
      <text>
        <t>[Threaded comment]
Your version of Excel allows you to read this threaded comment; however, any edits to it will get removed if the file is opened in a newer version of Excel. Learn more: https://go.microsoft.com/fwlink/?linkid=870924
Comment:
    Update matrix above to info below</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<sst xmlns="http://schemas.openxmlformats.org/spreadsheetml/2006/main" count="474" uniqueCount="344">
  <si>
    <t>Location:</t>
  </si>
  <si>
    <t>Service Provider:</t>
  </si>
  <si>
    <t>Date:</t>
  </si>
  <si>
    <t>Actuals +</t>
  </si>
  <si>
    <t>Category</t>
  </si>
  <si>
    <t>Budget</t>
  </si>
  <si>
    <t>Notes</t>
  </si>
  <si>
    <t>Pre-design</t>
  </si>
  <si>
    <t>Design</t>
  </si>
  <si>
    <t>Construction</t>
  </si>
  <si>
    <t>Project Management</t>
  </si>
  <si>
    <t>Furnishings &amp; Equipment</t>
  </si>
  <si>
    <t>Commissioning</t>
  </si>
  <si>
    <t>Other</t>
  </si>
  <si>
    <t xml:space="preserve">Gross Sq Ft = </t>
  </si>
  <si>
    <t xml:space="preserve">Date: </t>
  </si>
  <si>
    <t>Account</t>
  </si>
  <si>
    <t>Item</t>
  </si>
  <si>
    <t>Projected Cost</t>
  </si>
  <si>
    <t>Variance (over)/under</t>
  </si>
  <si>
    <t>Functional Program</t>
  </si>
  <si>
    <t>Consultants</t>
  </si>
  <si>
    <t>Site Selection Process</t>
  </si>
  <si>
    <t>Site Investigation/survey</t>
  </si>
  <si>
    <t>Site Appraisal</t>
  </si>
  <si>
    <t>Design Consultant Selection</t>
  </si>
  <si>
    <t>Contingency (x%)</t>
  </si>
  <si>
    <t>Total Pre-design</t>
  </si>
  <si>
    <t>Design Consultants (Prime)</t>
  </si>
  <si>
    <t>Cost Consulting</t>
  </si>
  <si>
    <t>Other Consulting</t>
  </si>
  <si>
    <t>Site Inspection</t>
  </si>
  <si>
    <t>Total  Design</t>
  </si>
  <si>
    <t xml:space="preserve">Construction Contracts  </t>
  </si>
  <si>
    <t>Temporary  Works</t>
  </si>
  <si>
    <t>Total Construction</t>
  </si>
  <si>
    <t>Project Management fees</t>
  </si>
  <si>
    <t xml:space="preserve">Investigations\Studies </t>
  </si>
  <si>
    <t>Accounting</t>
  </si>
  <si>
    <t>Meeting Expenses</t>
  </si>
  <si>
    <t>Travel Expenses</t>
  </si>
  <si>
    <t>Total Project Management</t>
  </si>
  <si>
    <t>Equipment</t>
  </si>
  <si>
    <t>Information Technology</t>
  </si>
  <si>
    <t>Furnishings</t>
  </si>
  <si>
    <t>Draperies</t>
  </si>
  <si>
    <t>Total  Commissioning</t>
  </si>
  <si>
    <t>Total Facility Cost</t>
  </si>
  <si>
    <t>Ratios without HST</t>
  </si>
  <si>
    <t>Construction Cost/Gsf</t>
  </si>
  <si>
    <t>Construction Cost/Bed</t>
  </si>
  <si>
    <t>Facility Cost/GSF</t>
  </si>
  <si>
    <t>Facility Cost/Bed</t>
  </si>
  <si>
    <t>Land Purchase</t>
  </si>
  <si>
    <t>Deed Transfer Tax</t>
  </si>
  <si>
    <t>Total Land Purchase</t>
  </si>
  <si>
    <t>Start-up</t>
  </si>
  <si>
    <t>Cleaning - Outsourced</t>
  </si>
  <si>
    <t>Security</t>
  </si>
  <si>
    <t>Interim Insurance</t>
  </si>
  <si>
    <t>Moving</t>
  </si>
  <si>
    <t>Opening Ceremonies</t>
  </si>
  <si>
    <t>Total Start-up</t>
  </si>
  <si>
    <t>Sub-Total Facility Costs</t>
  </si>
  <si>
    <t>A. PROJECT IDENTIFICATION</t>
  </si>
  <si>
    <t>Project:</t>
  </si>
  <si>
    <t>Facility Name:</t>
  </si>
  <si>
    <t>List major task(s) that have been accomplished in this period</t>
  </si>
  <si>
    <t>List major task(s) that are schedule to be completed in the coming period</t>
  </si>
  <si>
    <t>D. MAJOR DELIVERABLES</t>
  </si>
  <si>
    <t>Input dates, if applicable describe reason for variance</t>
  </si>
  <si>
    <t>G0. Project Initiation</t>
  </si>
  <si>
    <t>S1. PM Selection</t>
  </si>
  <si>
    <t>S2. Project Team Selection</t>
  </si>
  <si>
    <t>S3. Functional Program</t>
  </si>
  <si>
    <t>S4. Concept Design</t>
  </si>
  <si>
    <t>S5. Schematic Design</t>
  </si>
  <si>
    <t>S6. Design Development</t>
  </si>
  <si>
    <t>S7. Pre-Construction</t>
  </si>
  <si>
    <t>MILESTONES
(completion of Step)</t>
  </si>
  <si>
    <t>FF&amp;E Procurement</t>
  </si>
  <si>
    <t>S8. Construction</t>
  </si>
  <si>
    <t>S11. Licensing</t>
  </si>
  <si>
    <t>S12. Post-Occupancy</t>
  </si>
  <si>
    <t>G12. Closeout</t>
  </si>
  <si>
    <t>Total Risks</t>
  </si>
  <si>
    <t>Added Risks</t>
  </si>
  <si>
    <t>High</t>
  </si>
  <si>
    <t>Medium</t>
  </si>
  <si>
    <t>Low</t>
  </si>
  <si>
    <t>This Period</t>
  </si>
  <si>
    <t>Last Period</t>
  </si>
  <si>
    <t>Risk Distribution</t>
  </si>
  <si>
    <t>Retired Risks</t>
  </si>
  <si>
    <t>Realized Risks</t>
  </si>
  <si>
    <t>Comments</t>
  </si>
  <si>
    <t>Risk ID</t>
  </si>
  <si>
    <t>Description</t>
  </si>
  <si>
    <t>Rating /Rank</t>
  </si>
  <si>
    <t>F. CHANGE REQUEST SUMMARY</t>
  </si>
  <si>
    <t>Requestor</t>
  </si>
  <si>
    <t>Recommendation</t>
  </si>
  <si>
    <t>Overall Status</t>
  </si>
  <si>
    <t>G. COST MANAGEMENT</t>
  </si>
  <si>
    <t>I. HEALTH, SAFETY &amp; ENVIRONMENT</t>
  </si>
  <si>
    <t>J. APPROVAL</t>
  </si>
  <si>
    <t>Cost</t>
  </si>
  <si>
    <t>Schedule</t>
  </si>
  <si>
    <t>Scope</t>
  </si>
  <si>
    <t>Capital Budget &amp; Expenditure Tracking</t>
  </si>
  <si>
    <t>Facility:</t>
  </si>
  <si>
    <t>Step Submission:</t>
  </si>
  <si>
    <t>Beds  =</t>
  </si>
  <si>
    <t>Forecast 
(Est. to Complete) =</t>
  </si>
  <si>
    <t xml:space="preserve">Other </t>
  </si>
  <si>
    <t>Construction Manager</t>
  </si>
  <si>
    <t>Insurances</t>
  </si>
  <si>
    <t>Project Staff</t>
  </si>
  <si>
    <t>Legal</t>
  </si>
  <si>
    <t>FF&amp;E Consultants</t>
  </si>
  <si>
    <t>Shipping</t>
  </si>
  <si>
    <t>Storage</t>
  </si>
  <si>
    <t>Total Furnishing &amp; Equipment</t>
  </si>
  <si>
    <t xml:space="preserve">Interim Property Taxes </t>
  </si>
  <si>
    <t>Staff Orientation/Training</t>
  </si>
  <si>
    <t>HST</t>
  </si>
  <si>
    <t>HST Rebate</t>
  </si>
  <si>
    <t>Estimated Accrued Interest</t>
  </si>
  <si>
    <t>Department of Seniors and Long-Term Care</t>
  </si>
  <si>
    <t>Status (Step):</t>
  </si>
  <si>
    <t>B. ACCOMPLISHMENTS FOR PERIOD</t>
  </si>
  <si>
    <t>C. ACTIVITIES PLANNED FOR NEXT PERIOD</t>
  </si>
  <si>
    <t>Monthly Status Report</t>
  </si>
  <si>
    <t>Status - Current Period:</t>
  </si>
  <si>
    <t>Status - Last Period:</t>
  </si>
  <si>
    <t>Cumulative</t>
  </si>
  <si>
    <t>Identification</t>
  </si>
  <si>
    <t>Qualitative Analysis</t>
  </si>
  <si>
    <t>Risk Response</t>
  </si>
  <si>
    <t>Monitoring &amp; Control</t>
  </si>
  <si>
    <t>Issue Management (if required)</t>
  </si>
  <si>
    <t>Date Identified</t>
  </si>
  <si>
    <t>Risk Name</t>
  </si>
  <si>
    <t>Risk Category</t>
  </si>
  <si>
    <t>Cause</t>
  </si>
  <si>
    <t>Impact</t>
  </si>
  <si>
    <t>Impact Level 
(1-5)</t>
  </si>
  <si>
    <t>Risk Score</t>
  </si>
  <si>
    <t>Risk Rating</t>
  </si>
  <si>
    <t>Response Plan</t>
  </si>
  <si>
    <t>Response Owner</t>
  </si>
  <si>
    <t>Progress on Action</t>
  </si>
  <si>
    <t>Risk Owner</t>
  </si>
  <si>
    <t>Issue Description</t>
  </si>
  <si>
    <t>Issue / Risk Realization Date</t>
  </si>
  <si>
    <t>Change Request Ref. #</t>
  </si>
  <si>
    <t>Risk Matrix</t>
  </si>
  <si>
    <t>Risk Rating, Response and Action</t>
  </si>
  <si>
    <r>
      <t xml:space="preserve">converts to </t>
    </r>
    <r>
      <rPr>
        <b/>
        <i/>
        <sz val="20"/>
        <color theme="1"/>
        <rFont val="Aptos"/>
        <family val="2"/>
      </rPr>
      <t>Issue</t>
    </r>
    <r>
      <rPr>
        <i/>
        <sz val="20"/>
        <color theme="1"/>
        <rFont val="Aptos"/>
        <family val="2"/>
      </rPr>
      <t xml:space="preserve"> (realized risk)</t>
    </r>
  </si>
  <si>
    <t>Rating</t>
  </si>
  <si>
    <t>Service Provider / Project Manager Response</t>
  </si>
  <si>
    <t>Reporting Action</t>
  </si>
  <si>
    <t>80%+</t>
  </si>
  <si>
    <t>Probability</t>
  </si>
  <si>
    <t>Issue</t>
  </si>
  <si>
    <t>Active mitigation</t>
  </si>
  <si>
    <t>60-80%</t>
  </si>
  <si>
    <t>Critical</t>
  </si>
  <si>
    <t>Treat as facts - must be planned for</t>
  </si>
  <si>
    <t>40-60%</t>
  </si>
  <si>
    <t>Review regularly - require approved mitigation plan</t>
  </si>
  <si>
    <t>20-40%</t>
  </si>
  <si>
    <t>Actively monitor - require approved mitigation plan</t>
  </si>
  <si>
    <t>&lt;20%</t>
  </si>
  <si>
    <t>Monitor regularly</t>
  </si>
  <si>
    <t>Monitor at project level</t>
  </si>
  <si>
    <t>Schedule Impact</t>
  </si>
  <si>
    <t>Project Cost Impact</t>
  </si>
  <si>
    <t>&lt;$10k</t>
  </si>
  <si>
    <t>10K-50K</t>
  </si>
  <si>
    <t>Level of Risk</t>
  </si>
  <si>
    <t>Status</t>
  </si>
  <si>
    <t>Active</t>
  </si>
  <si>
    <t>Policy</t>
  </si>
  <si>
    <t>Realized - Issue</t>
  </si>
  <si>
    <t>Mgmt./Org</t>
  </si>
  <si>
    <t xml:space="preserve">High </t>
  </si>
  <si>
    <t>Cancelled</t>
  </si>
  <si>
    <t>Contractor/Vendor</t>
  </si>
  <si>
    <t>Quality</t>
  </si>
  <si>
    <t>Closed</t>
  </si>
  <si>
    <t>Site/Zoning</t>
  </si>
  <si>
    <t>Safety</t>
  </si>
  <si>
    <t>Cost/Economy/Market</t>
  </si>
  <si>
    <t>Resources</t>
  </si>
  <si>
    <t>Operations</t>
  </si>
  <si>
    <t>Commercial / Legal</t>
  </si>
  <si>
    <t>Technical</t>
  </si>
  <si>
    <t>Health &amp; Safety</t>
  </si>
  <si>
    <t>Reputational</t>
  </si>
  <si>
    <t xml:space="preserve"> &lt;Facility Name&gt;</t>
  </si>
  <si>
    <t>Revision:</t>
  </si>
  <si>
    <t>Project Manager:</t>
  </si>
  <si>
    <t>Last Updated:</t>
  </si>
  <si>
    <t>Type</t>
  </si>
  <si>
    <t>Description of Change</t>
  </si>
  <si>
    <t>Change Impact</t>
  </si>
  <si>
    <t>Contractor Name</t>
  </si>
  <si>
    <t>Amount Submitted ($CAD)</t>
  </si>
  <si>
    <t xml:space="preserve">Change Status </t>
  </si>
  <si>
    <t>Approved Amount ($CAD)</t>
  </si>
  <si>
    <t>Change Notice (from contractor/vendor)</t>
  </si>
  <si>
    <t>SLTC</t>
  </si>
  <si>
    <t>Submitted</t>
  </si>
  <si>
    <t>Change Directive (to contractor/vendor)</t>
  </si>
  <si>
    <t>Service Provider</t>
  </si>
  <si>
    <t>Pending</t>
  </si>
  <si>
    <t>Internal (Service Provider)</t>
  </si>
  <si>
    <t>Project Manager</t>
  </si>
  <si>
    <t>Approved</t>
  </si>
  <si>
    <t>Designer</t>
  </si>
  <si>
    <t>Rejected</t>
  </si>
  <si>
    <t>Contractor</t>
  </si>
  <si>
    <t>AHJ</t>
  </si>
  <si>
    <t>3.0 - Risk Register</t>
  </si>
  <si>
    <t>4.0 - Change Control Log</t>
  </si>
  <si>
    <t>1.0 - MSR</t>
  </si>
  <si>
    <t>Occupancy Date</t>
  </si>
  <si>
    <t>Contemplated</t>
  </si>
  <si>
    <t>None</t>
  </si>
  <si>
    <t>&lt;1m</t>
  </si>
  <si>
    <t>1m</t>
  </si>
  <si>
    <t>2m</t>
  </si>
  <si>
    <t>3m+</t>
  </si>
  <si>
    <t>1M+</t>
  </si>
  <si>
    <t>50K-250K</t>
  </si>
  <si>
    <t>250K- 1M</t>
  </si>
  <si>
    <t>Change Cause</t>
  </si>
  <si>
    <r>
      <t xml:space="preserve">Report to the Project Sponsor
</t>
    </r>
    <r>
      <rPr>
        <i/>
        <sz val="14"/>
        <color theme="1"/>
        <rFont val="Aptos"/>
        <family val="2"/>
      </rPr>
      <t>(weekly status meetings)</t>
    </r>
  </si>
  <si>
    <r>
      <t xml:space="preserve">Inform the Project Sponsor
</t>
    </r>
    <r>
      <rPr>
        <i/>
        <sz val="14"/>
        <color theme="1"/>
        <rFont val="Aptos"/>
        <family val="2"/>
      </rPr>
      <t>(monthly MSR)</t>
    </r>
  </si>
  <si>
    <t>Risk Register Template</t>
  </si>
  <si>
    <t xml:space="preserve">Change Control Log </t>
  </si>
  <si>
    <t>1. xxx
2. xxx
3. xxx
4. xxx
5. xxx
6. xxx
7. xxx</t>
  </si>
  <si>
    <r>
      <t xml:space="preserve">E. </t>
    </r>
    <r>
      <rPr>
        <b/>
        <sz val="10"/>
        <color rgb="FF000000"/>
        <rFont val="Arial"/>
        <family val="2"/>
      </rPr>
      <t>RISK MANAGEMENT SUMMARY</t>
    </r>
  </si>
  <si>
    <t xml:space="preserve">Risk Name </t>
  </si>
  <si>
    <t>Requester</t>
  </si>
  <si>
    <t xml:space="preserve">Schedule Impact </t>
  </si>
  <si>
    <t xml:space="preserve">Owner </t>
  </si>
  <si>
    <t>PCR</t>
  </si>
  <si>
    <t>Change Status</t>
  </si>
  <si>
    <t xml:space="preserve">CCO No. </t>
  </si>
  <si>
    <t>CO No.</t>
  </si>
  <si>
    <t>Total # of PCRs</t>
  </si>
  <si>
    <t>Total CO's Approved</t>
  </si>
  <si>
    <t>Total Contemplated Change Orders</t>
  </si>
  <si>
    <t>Amount Submitted</t>
  </si>
  <si>
    <t>Environmental (e.g., spill or contamination)</t>
  </si>
  <si>
    <t>Security (e.g., unauthorized personal on site)</t>
  </si>
  <si>
    <t>Types of Incidents</t>
  </si>
  <si>
    <t>Note: this document will be shared with SLTC for review upon request</t>
  </si>
  <si>
    <t>Health &amp;Safety - Near Miss</t>
  </si>
  <si>
    <t>Health &amp; Safety - Accident</t>
  </si>
  <si>
    <t>S9. Construction Update</t>
  </si>
  <si>
    <t>Mobilization</t>
  </si>
  <si>
    <t xml:space="preserve">Structure Start </t>
  </si>
  <si>
    <t>Weather Tight</t>
  </si>
  <si>
    <t>Substantial Performance</t>
  </si>
  <si>
    <t>S10. Commissioning - Pre-Occupancy</t>
  </si>
  <si>
    <t>G11: Approval For Occupancy</t>
  </si>
  <si>
    <t>Probability 
(1-5)</t>
  </si>
  <si>
    <r>
      <t xml:space="preserve">Type
</t>
    </r>
    <r>
      <rPr>
        <i/>
        <sz val="11"/>
        <color theme="0"/>
        <rFont val="Arial"/>
        <family val="2"/>
      </rPr>
      <t>Select from drop down</t>
    </r>
    <r>
      <rPr>
        <b/>
        <sz val="11"/>
        <color theme="0"/>
        <rFont val="Arial"/>
        <family val="2"/>
      </rPr>
      <t xml:space="preserve"> </t>
    </r>
    <r>
      <rPr>
        <i/>
        <sz val="11"/>
        <color theme="0"/>
        <rFont val="Arial"/>
        <family val="2"/>
      </rPr>
      <t>(e.g., change notice)</t>
    </r>
  </si>
  <si>
    <r>
      <t xml:space="preserve">Change Cause
</t>
    </r>
    <r>
      <rPr>
        <i/>
        <sz val="11"/>
        <color theme="0"/>
        <rFont val="Arial"/>
        <family val="2"/>
      </rPr>
      <t>Select from drop down (e.g., policy)</t>
    </r>
  </si>
  <si>
    <r>
      <t xml:space="preserve">Change Impact
</t>
    </r>
    <r>
      <rPr>
        <i/>
        <sz val="11"/>
        <color theme="0"/>
        <rFont val="Arial"/>
        <family val="2"/>
      </rPr>
      <t>Select from drop down (e.g., scope)</t>
    </r>
  </si>
  <si>
    <r>
      <t xml:space="preserve">Requester
</t>
    </r>
    <r>
      <rPr>
        <i/>
        <sz val="11"/>
        <color theme="0"/>
        <rFont val="Arial"/>
        <family val="2"/>
      </rPr>
      <t>Select from drop down (e.g., scope)</t>
    </r>
  </si>
  <si>
    <r>
      <t xml:space="preserve">Date Created </t>
    </r>
    <r>
      <rPr>
        <i/>
        <sz val="11"/>
        <color theme="0"/>
        <rFont val="Arial"/>
        <family val="2"/>
      </rPr>
      <t>(MM/DD/YYYY)</t>
    </r>
  </si>
  <si>
    <r>
      <t xml:space="preserve">Schedule Impact
</t>
    </r>
    <r>
      <rPr>
        <i/>
        <sz val="11"/>
        <color theme="0"/>
        <rFont val="Arial"/>
        <family val="2"/>
      </rPr>
      <t>Select from drop down (e.g., low)</t>
    </r>
  </si>
  <si>
    <r>
      <t xml:space="preserve">Change Status 
</t>
    </r>
    <r>
      <rPr>
        <i/>
        <sz val="11"/>
        <color theme="0"/>
        <rFont val="Arial"/>
        <family val="2"/>
      </rPr>
      <t>Select from drop down (e.g., approved)</t>
    </r>
  </si>
  <si>
    <r>
      <t xml:space="preserve">Date Approved </t>
    </r>
    <r>
      <rPr>
        <i/>
        <sz val="11"/>
        <color theme="0"/>
        <rFont val="Arial"/>
        <family val="2"/>
      </rPr>
      <t>(MM/DD/YYYY)</t>
    </r>
  </si>
  <si>
    <r>
      <t xml:space="preserve">Date of Last Follow-Up
</t>
    </r>
    <r>
      <rPr>
        <i/>
        <sz val="11"/>
        <color theme="0"/>
        <rFont val="Arial"/>
        <family val="2"/>
      </rPr>
      <t>(MM/DD/YYYY)</t>
    </r>
  </si>
  <si>
    <r>
      <t>PCR No</t>
    </r>
    <r>
      <rPr>
        <sz val="11"/>
        <color theme="0"/>
        <rFont val="Arial"/>
        <family val="2"/>
      </rPr>
      <t>. (#)</t>
    </r>
  </si>
  <si>
    <r>
      <t xml:space="preserve">Date Identified </t>
    </r>
    <r>
      <rPr>
        <i/>
        <sz val="11"/>
        <color rgb="FF000000"/>
        <rFont val="Arial"/>
        <family val="2"/>
      </rPr>
      <t>(MM/DD/YYYY)</t>
    </r>
  </si>
  <si>
    <r>
      <t xml:space="preserve">Risk ID </t>
    </r>
    <r>
      <rPr>
        <sz val="11"/>
        <color theme="1"/>
        <rFont val="Arial"/>
        <family val="2"/>
      </rPr>
      <t>(#)</t>
    </r>
  </si>
  <si>
    <r>
      <t xml:space="preserve">Risk Category
</t>
    </r>
    <r>
      <rPr>
        <i/>
        <sz val="11"/>
        <color rgb="FF000000"/>
        <rFont val="Arial"/>
        <family val="2"/>
      </rPr>
      <t>Select from drop down (e.g., operations)</t>
    </r>
  </si>
  <si>
    <r>
      <t xml:space="preserve">Impact
</t>
    </r>
    <r>
      <rPr>
        <i/>
        <sz val="11"/>
        <color rgb="FF000000"/>
        <rFont val="Arial"/>
        <family val="2"/>
      </rPr>
      <t>Select from drop down (e.g., scope)</t>
    </r>
  </si>
  <si>
    <r>
      <t xml:space="preserve">Status
</t>
    </r>
    <r>
      <rPr>
        <i/>
        <sz val="11"/>
        <color rgb="FF000000"/>
        <rFont val="Arial"/>
        <family val="2"/>
      </rPr>
      <t xml:space="preserve">Select from drop down (e.g., active) Note: realized risks are </t>
    </r>
    <r>
      <rPr>
        <b/>
        <sz val="11"/>
        <color rgb="FF000000"/>
        <rFont val="Arial"/>
        <family val="2"/>
      </rPr>
      <t>Issues</t>
    </r>
  </si>
  <si>
    <r>
      <t xml:space="preserve">Date of Status </t>
    </r>
    <r>
      <rPr>
        <i/>
        <sz val="11"/>
        <color rgb="FF000000"/>
        <rFont val="Arial"/>
        <family val="2"/>
      </rPr>
      <t>(MM/DD/YYYY)</t>
    </r>
  </si>
  <si>
    <t>Approved Budget ($CAD):</t>
  </si>
  <si>
    <t>Integrated Project Management Package Table of Contents</t>
  </si>
  <si>
    <t>3.0 Risk Register</t>
  </si>
  <si>
    <t>3.1 Risk Matrix</t>
  </si>
  <si>
    <t>4.0 Change Log</t>
  </si>
  <si>
    <t>2.0 Capital Budget &amp; Expenditure</t>
  </si>
  <si>
    <t>1.0 MSR</t>
  </si>
  <si>
    <t>The Integrated Project Management Package (IPMP) is a consolidated monthly submission that integrates the core project management deliverables and data inputs. The IPMP includes the following core components: (1) Monthly Status Report (MSR), (2) Capital Budget and Expenditures, (3) Risk Register, and (4) Change Control Log. The integrated document minimizes data reprocessing for reporting by drawing on base project data collected within the IPMP. It also facilitates more efficient consolidation of program-level information for reporting within the Department of Seniors and Long-Term Care.</t>
  </si>
  <si>
    <t>Data Formatting Definitions</t>
  </si>
  <si>
    <t>Example</t>
  </si>
  <si>
    <t>Field that is linked to another data point in the document. No action required.</t>
  </si>
  <si>
    <t>Field that is a calculation and subsequent output of data points. No action required.</t>
  </si>
  <si>
    <t>Table of Contents</t>
  </si>
  <si>
    <t xml:space="preserve">Field that requires data input. </t>
  </si>
  <si>
    <t>H.  KEY PARTNER COMMUNICATIONS</t>
  </si>
  <si>
    <t>List major activities / decisions(s) that have occurred this period</t>
  </si>
  <si>
    <r>
      <t xml:space="preserve">Outstanding Partner Communications
</t>
    </r>
    <r>
      <rPr>
        <i/>
        <sz val="10"/>
        <color theme="1"/>
        <rFont val="Arial"/>
        <family val="2"/>
      </rPr>
      <t>Share key upcoming consultations, outstanding communications/reviews (e.g., step submission packages) etc.)</t>
    </r>
  </si>
  <si>
    <t>Risk Register template that facilitates the development, monitoring and documentation of a risk management plan, by facilitating a systematic process in identifying risks.</t>
  </si>
  <si>
    <t>Provides the risk rating to inform the Risk Register.</t>
  </si>
  <si>
    <t xml:space="preserve">Change Control Log template that should maintain listing of all changes. Each change request should be logged as it is submitted, with the Change Control Log acting as a central repository throughout the project lifecycle. </t>
  </si>
  <si>
    <t>Monthly Status Report (MSR) that summarizes key changes across activities, risk, changes, etc. during the reporting period.</t>
  </si>
  <si>
    <t>Capital Budget &amp; Expenditure template for cost reporting (e.g., budget, actuals, forecast).</t>
  </si>
  <si>
    <t>G6. Approval for Procurement</t>
  </si>
  <si>
    <t>G7. Approval for Construction</t>
  </si>
  <si>
    <t xml:space="preserve"> Version Date</t>
  </si>
  <si>
    <t>Submitter - Reviewed and Approved by:</t>
  </si>
  <si>
    <t>By signing this document as submitter, I commit that to the best of my knowledge, this information is accurate.</t>
  </si>
  <si>
    <t>Submitter - Endorsed by:</t>
  </si>
  <si>
    <t>G4. Approval for Detailed Design</t>
  </si>
  <si>
    <t>Status Date (YYYY-MM-DD):</t>
  </si>
  <si>
    <t>Approved Occupancy Date 
(YYYY-MM-DD):</t>
  </si>
  <si>
    <t>Average # of People On-Site:</t>
  </si>
  <si>
    <t># Meetings Held:</t>
  </si>
  <si>
    <t>Status (Step)</t>
  </si>
  <si>
    <t>Red</t>
  </si>
  <si>
    <t>Yellow</t>
  </si>
  <si>
    <t>Green</t>
  </si>
  <si>
    <r>
      <t xml:space="preserve">List any change requests in the </t>
    </r>
    <r>
      <rPr>
        <b/>
        <u/>
        <sz val="10"/>
        <color theme="4"/>
        <rFont val="Arial"/>
        <family val="2"/>
      </rPr>
      <t>Change Log</t>
    </r>
    <r>
      <rPr>
        <b/>
        <sz val="10"/>
        <color theme="1"/>
        <rFont val="Arial"/>
        <family val="2"/>
      </rPr>
      <t xml:space="preserve">, any that are Submitted, Contemplated or Pending will be </t>
    </r>
    <r>
      <rPr>
        <b/>
        <i/>
        <sz val="10"/>
        <color theme="1"/>
        <rFont val="Arial"/>
        <family val="2"/>
      </rPr>
      <t>automatically</t>
    </r>
    <r>
      <rPr>
        <b/>
        <sz val="10"/>
        <color theme="1"/>
        <rFont val="Arial"/>
        <family val="2"/>
      </rPr>
      <t xml:space="preserve"> displayed here.</t>
    </r>
  </si>
  <si>
    <r>
      <t>List all your risks in the</t>
    </r>
    <r>
      <rPr>
        <b/>
        <u/>
        <sz val="10"/>
        <color theme="1"/>
        <rFont val="Arial"/>
        <family val="2"/>
      </rPr>
      <t xml:space="preserve"> </t>
    </r>
    <r>
      <rPr>
        <b/>
        <u/>
        <sz val="10"/>
        <color theme="4"/>
        <rFont val="Arial"/>
        <family val="2"/>
      </rPr>
      <t>Risk Register</t>
    </r>
    <r>
      <rPr>
        <b/>
        <sz val="10"/>
        <color theme="1"/>
        <rFont val="Arial"/>
        <family val="2"/>
      </rPr>
      <t xml:space="preserve">. The top 10 by rating will be </t>
    </r>
    <r>
      <rPr>
        <b/>
        <i/>
        <sz val="10"/>
        <color theme="1"/>
        <rFont val="Arial"/>
        <family val="2"/>
      </rPr>
      <t>automatically</t>
    </r>
    <r>
      <rPr>
        <b/>
        <sz val="10"/>
        <color theme="1"/>
        <rFont val="Arial"/>
        <family val="2"/>
      </rPr>
      <t xml:space="preserve"> displayed here.</t>
    </r>
  </si>
  <si>
    <t>Status Categories</t>
  </si>
  <si>
    <t>Remained the same compared to last month</t>
  </si>
  <si>
    <t>Worsened compared to last month</t>
  </si>
  <si>
    <t>Improved compared to last month</t>
  </si>
  <si>
    <t>Reason for Variance</t>
  </si>
  <si>
    <t>PLANNED DATE
(YYYY-MM-DD)</t>
  </si>
  <si>
    <t>FORECAST DATE
(YYYY-MM-DD</t>
  </si>
  <si>
    <t>ACTUAL DATE
(YYYY-MM-DD)</t>
  </si>
  <si>
    <t># of Orientations</t>
  </si>
  <si>
    <t>Actuals (Cumulative)</t>
  </si>
  <si>
    <t>Forecast (Est. to complete) - Cumulative</t>
  </si>
  <si>
    <t>Total Design</t>
  </si>
  <si>
    <t>Total Commissioning</t>
  </si>
  <si>
    <r>
      <t xml:space="preserve">List major activities that have been occurred in this period. </t>
    </r>
    <r>
      <rPr>
        <i/>
        <sz val="10"/>
        <color theme="1"/>
        <rFont val="Arial"/>
        <family val="2"/>
      </rPr>
      <t>Please share details of any Time Loss Incidents or accidents which may involve the Department of Labour with the Department within 24 hours of occurrence.</t>
    </r>
  </si>
  <si>
    <t>2.1 Earned Value Management</t>
  </si>
  <si>
    <t xml:space="preserve">Includes cumulative monthly actuals and forecasted financial figures. </t>
  </si>
  <si>
    <r>
      <t xml:space="preserve">Earned Value Management
</t>
    </r>
    <r>
      <rPr>
        <i/>
        <sz val="10"/>
        <color theme="1"/>
        <rFont val="Arial"/>
        <family val="2"/>
      </rPr>
      <t>Please insert a screengrab of Earned Value Management graphic below.</t>
    </r>
  </si>
  <si>
    <r>
      <t xml:space="preserve">Summary from </t>
    </r>
    <r>
      <rPr>
        <b/>
        <sz val="10"/>
        <color theme="4"/>
        <rFont val="Arial"/>
        <family val="2"/>
      </rPr>
      <t>2.0 Capital Budget and Expenditures</t>
    </r>
  </si>
  <si>
    <r>
      <t xml:space="preserve">Input the cost figures on the </t>
    </r>
    <r>
      <rPr>
        <b/>
        <u/>
        <sz val="10"/>
        <color rgb="FF000000"/>
        <rFont val="Arial"/>
        <family val="2"/>
      </rPr>
      <t>Capital Budget &amp; Expenditures</t>
    </r>
    <r>
      <rPr>
        <b/>
        <sz val="10"/>
        <color rgb="FF000000"/>
        <rFont val="Arial"/>
        <family val="2"/>
      </rPr>
      <t xml:space="preserve"> tab to describe the overall budget of the project.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</si>
</sst>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164" formatCode="&quot;$&quot;#,##0_);\(&quot;$&quot;#,##0\)"/>
    <numFmt numFmtId="165" formatCode="0.000_)"/>
    <numFmt numFmtId="166" formatCode="0.0000_)"/>
    <numFmt numFmtId="167" formatCode="mmmm\ d\,\ yyyy"/>
    <numFmt numFmtId="168" formatCode="&quot;$&quot;#,##0"/>
    <numFmt numFmtId="169" formatCode="_-&quot;$&quot;* #,##0_-;\-&quot;$&quot;* #,##0_-;_-&quot;$&quot;* &quot;-&quot;??_-;_-@_-"/>
    <numFmt numFmtId="170" formatCode="mmm\ dd\,\ yyyy"/>
  </numFmts>
  <fonts count="61"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Arial"/>
      <family val="2"/>
    </font>
    <font>
      <b/>
      <sz val="10"/>
      <color rgb="FF000000"/>
      <name val="Arial"/>
      <family val="2"/>
    </font>
    <font>
      <sz val="10"/>
      <color theme="1"/>
      <name val="Arial"/>
      <family val="2"/>
    </font>
    <font>
      <b/>
      <sz val="10"/>
      <color theme="1"/>
      <name val="Arial"/>
      <family val="2"/>
    </font>
    <font>
      <b/>
      <i/>
      <sz val="10"/>
      <color theme="1"/>
      <name val="Arial"/>
      <family val="2"/>
    </font>
    <font>
      <b/>
      <sz val="16"/>
      <name val="Arial"/>
      <family val="2"/>
    </font>
    <font>
      <sz val="14"/>
      <color theme="1"/>
      <name val="Arial"/>
      <family val="2"/>
    </font>
    <font>
      <sz val="8"/>
      <color theme="1"/>
      <name val="Arial"/>
      <family val="2"/>
    </font>
    <font>
      <b/>
      <sz val="9"/>
      <color theme="1"/>
      <name val="Arial"/>
      <family val="2"/>
    </font>
    <font>
      <sz val="12"/>
      <color theme="1"/>
      <name val="Arial"/>
      <family val="2"/>
    </font>
    <font>
      <sz val="16"/>
      <color theme="1"/>
      <name val="Arial"/>
      <family val="2"/>
    </font>
    <font>
      <sz val="11"/>
      <color theme="1"/>
      <name val="Aptos"/>
      <family val="2"/>
    </font>
    <font>
      <sz val="11"/>
      <name val="Arial"/>
      <family val="2"/>
    </font>
    <font>
      <i/>
      <sz val="10"/>
      <color theme="1"/>
      <name val="Arial"/>
      <family val="2"/>
    </font>
    <font>
      <b/>
      <sz val="12"/>
      <color theme="0"/>
      <name val="Arial"/>
      <family val="2"/>
    </font>
    <font>
      <b/>
      <sz val="11"/>
      <color theme="1"/>
      <name val="Arial"/>
      <family val="2"/>
    </font>
    <font>
      <b/>
      <sz val="11"/>
      <color rgb="FF000000"/>
      <name val="Arial"/>
      <family val="2"/>
    </font>
    <font>
      <b/>
      <sz val="11"/>
      <color theme="0"/>
      <name val="Arial"/>
      <family val="2"/>
    </font>
    <font>
      <i/>
      <sz val="11"/>
      <color rgb="FF000000"/>
      <name val="Arial"/>
      <family val="2"/>
    </font>
    <font>
      <b/>
      <sz val="11"/>
      <name val="Arial"/>
      <family val="2"/>
    </font>
    <font>
      <b/>
      <sz val="11"/>
      <color theme="1"/>
      <name val="Aptos"/>
      <family val="2"/>
    </font>
    <font>
      <b/>
      <sz val="20"/>
      <color theme="1"/>
      <name val="Arial"/>
      <family val="2"/>
    </font>
    <font>
      <sz val="20"/>
      <color theme="1"/>
      <name val="Aptos"/>
      <family val="2"/>
    </font>
    <font>
      <b/>
      <sz val="9"/>
      <color theme="0"/>
      <name val="Arial"/>
      <family val="2"/>
    </font>
    <font>
      <i/>
      <sz val="20"/>
      <color theme="1"/>
      <name val="Aptos"/>
      <family val="2"/>
    </font>
    <font>
      <b/>
      <i/>
      <sz val="20"/>
      <color theme="1"/>
      <name val="Aptos"/>
      <family val="2"/>
    </font>
    <font>
      <sz val="9"/>
      <color theme="1"/>
      <name val="Aptos"/>
      <family val="2"/>
    </font>
    <font>
      <b/>
      <sz val="18"/>
      <color theme="0"/>
      <name val="Aptos"/>
      <family val="2"/>
    </font>
    <font>
      <b/>
      <sz val="20"/>
      <color theme="1"/>
      <name val="Aptos"/>
      <family val="2"/>
    </font>
    <font>
      <b/>
      <sz val="18"/>
      <color theme="1"/>
      <name val="Aptos"/>
      <family val="2"/>
    </font>
    <font>
      <sz val="18"/>
      <color theme="1"/>
      <name val="Aptos"/>
      <family val="2"/>
    </font>
    <font>
      <i/>
      <sz val="14"/>
      <color theme="1"/>
      <name val="Aptos"/>
      <family val="2"/>
    </font>
    <font>
      <sz val="11"/>
      <color theme="4" tint="-0.499984740745262"/>
      <name val="Arial"/>
      <family val="2"/>
    </font>
    <font>
      <sz val="7"/>
      <color rgb="FF919181"/>
      <name val="Arial"/>
      <family val="2"/>
    </font>
    <font>
      <sz val="11"/>
      <color theme="0"/>
      <name val="Arial"/>
      <family val="2"/>
    </font>
    <font>
      <i/>
      <sz val="11"/>
      <color theme="0"/>
      <name val="Arial"/>
      <family val="2"/>
    </font>
    <font>
      <sz val="10"/>
      <color theme="9" tint="-0.24994659260841701"/>
      <name val="Arial"/>
      <family val="2"/>
    </font>
    <font>
      <sz val="11"/>
      <color indexed="8"/>
      <name val="Arial"/>
      <family val="2"/>
    </font>
    <font>
      <sz val="10"/>
      <color indexed="8"/>
      <name val="Arial"/>
      <family val="2"/>
    </font>
    <font>
      <b/>
      <sz val="11"/>
      <color rgb="FF3F3F3F"/>
      <name val="Arial"/>
      <family val="2"/>
    </font>
    <font>
      <sz val="10"/>
      <color rgb="FF3F3F76"/>
      <name val="Arial"/>
      <family val="2"/>
    </font>
    <font>
      <b/>
      <sz val="10"/>
      <name val="Arial"/>
      <family val="2"/>
    </font>
    <font>
      <b/>
      <sz val="10"/>
      <color rgb="FF3F3F3F"/>
      <name val="Arial"/>
      <family val="2"/>
    </font>
    <font>
      <b/>
      <i/>
      <sz val="11"/>
      <color indexed="8"/>
      <name val="Arial"/>
      <family val="2"/>
    </font>
    <font>
      <b/>
      <sz val="11"/>
      <color indexed="8"/>
      <name val="Arial"/>
      <family val="2"/>
    </font>
    <font>
      <b/>
      <u/>
      <sz val="11"/>
      <color indexed="8"/>
      <name val="Arial"/>
      <family val="2"/>
    </font>
    <font>
      <i/>
      <sz val="11"/>
      <color indexed="8"/>
      <name val="Arial"/>
      <family val="2"/>
    </font>
    <font>
      <sz val="10"/>
      <name val="Arial"/>
      <family val="2"/>
    </font>
    <font>
      <i/>
      <sz val="11"/>
      <color theme="1"/>
      <name val="Arial"/>
      <family val="2"/>
    </font>
    <font>
      <sz val="15"/>
      <color theme="1"/>
      <name val="Arial"/>
      <family val="2"/>
    </font>
    <font>
      <sz val="12"/>
      <name val="Arial"/>
      <family val="2"/>
    </font>
    <font>
      <sz val="11"/>
      <color theme="9" tint="-0.24994659260841701"/>
      <name val="Arial"/>
      <family val="2"/>
    </font>
    <font>
      <b/>
      <sz val="10"/>
      <color theme="1"/>
      <name val="Arial"/>
      <family val="2"/>
    </font>
    <font>
      <b/>
      <u/>
      <sz val="10"/>
      <color theme="1"/>
      <name val="Arial"/>
      <family val="2"/>
    </font>
    <font>
      <b/>
      <u/>
      <sz val="10"/>
      <color theme="4"/>
      <name val="Arial"/>
      <family val="2"/>
    </font>
    <font>
      <sz val="11"/>
      <color rgb="FFFF0000"/>
      <name val="Arial"/>
      <family val="2"/>
    </font>
    <font>
      <b/>
      <u/>
      <sz val="10"/>
      <color rgb="FF000000"/>
      <name val="Arial"/>
      <family val="2"/>
    </font>
    <font>
      <b/>
      <sz val="10"/>
      <color theme="4"/>
      <name val="Arial"/>
      <family val="2"/>
    </font>
  </fonts>
  <fills count="3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BFBFBF"/>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27466B"/>
        <bgColor indexed="64"/>
      </patternFill>
    </fill>
    <fill>
      <patternFill patternType="solid">
        <fgColor theme="0" tint="-0.14999847407452621"/>
        <bgColor indexed="64"/>
      </patternFill>
    </fill>
    <fill>
      <patternFill patternType="solid">
        <fgColor theme="0"/>
        <bgColor indexed="64"/>
      </patternFill>
    </fill>
    <fill>
      <patternFill patternType="solid">
        <fgColor rgb="FFC00000"/>
        <bgColor indexed="64"/>
      </patternFill>
    </fill>
    <fill>
      <patternFill patternType="solid">
        <fgColor rgb="FF5B9BD5"/>
        <bgColor indexed="64"/>
      </patternFill>
    </fill>
    <fill>
      <patternFill patternType="solid">
        <fgColor theme="4" tint="0.39997558519241921"/>
        <bgColor indexed="64"/>
      </patternFill>
    </fill>
    <fill>
      <patternFill patternType="solid">
        <fgColor theme="4" tint="0.39997558519241921"/>
        <bgColor rgb="FF000000"/>
      </patternFill>
    </fill>
    <fill>
      <patternFill patternType="solid">
        <fgColor rgb="FFFF9900"/>
        <bgColor indexed="64"/>
      </patternFill>
    </fill>
    <fill>
      <patternFill patternType="solid">
        <fgColor theme="5" tint="0.79998168889431442"/>
        <bgColor indexed="64"/>
      </patternFill>
    </fill>
    <fill>
      <patternFill patternType="solid">
        <fgColor theme="1" tint="0.34998626667073579"/>
        <bgColor indexed="64"/>
      </patternFill>
    </fill>
    <fill>
      <patternFill patternType="solid">
        <fgColor theme="2" tint="-9.9978637043366805E-2"/>
        <bgColor indexed="64"/>
      </patternFill>
    </fill>
    <fill>
      <patternFill patternType="solid">
        <fgColor theme="2"/>
        <bgColor indexed="64"/>
      </patternFill>
    </fill>
    <fill>
      <patternFill patternType="solid">
        <fgColor theme="4" tint="-0.499984740745262"/>
        <bgColor indexed="64"/>
      </patternFill>
    </fill>
    <fill>
      <patternFill patternType="solid">
        <fgColor rgb="FFFFF2CC"/>
        <bgColor indexed="64"/>
      </patternFill>
    </fill>
    <fill>
      <patternFill patternType="solid">
        <fgColor rgb="FFF2F2F2"/>
      </patternFill>
    </fill>
    <fill>
      <patternFill patternType="solid">
        <fgColor theme="2" tint="-0.249977111117893"/>
        <bgColor indexed="64"/>
      </patternFill>
    </fill>
    <fill>
      <patternFill patternType="solid">
        <fgColor theme="7" tint="0.79998168889431442"/>
        <bgColor indexed="64"/>
      </patternFill>
    </fill>
    <fill>
      <patternFill patternType="solid">
        <fgColor rgb="FFF9FBF7"/>
        <bgColor indexed="64"/>
      </patternFill>
    </fill>
    <fill>
      <patternFill patternType="solid">
        <fgColor theme="4" tint="-0.249977111117893"/>
        <bgColor indexed="64"/>
      </patternFill>
    </fill>
    <fill>
      <patternFill patternType="solid">
        <fgColor rgb="FF203764"/>
        <bgColor indexed="64"/>
      </patternFill>
    </fill>
    <fill>
      <patternFill patternType="solid">
        <fgColor rgb="FF8EA9DB"/>
        <bgColor rgb="FF000000"/>
      </patternFill>
    </fill>
    <fill>
      <patternFill patternType="solid">
        <fgColor theme="4" tint="0.59999389629810485"/>
        <bgColor indexed="64"/>
      </patternFill>
    </fill>
    <fill>
      <patternFill patternType="solid">
        <fgColor indexed="34"/>
        <bgColor indexed="64"/>
      </patternFill>
    </fill>
  </fills>
  <borders count="180">
    <border>
      <left/>
      <right/>
      <top/>
      <bottom/>
      <diagonal/>
    </border>
    <border>
      <left/>
      <right/>
      <top/>
      <bottom style="thin">
        <color indexed="64"/>
      </bottom>
      <diagonal/>
    </border>
    <border>
      <left/>
      <right/>
      <top style="thin">
        <color indexed="64"/>
      </top>
      <bottom style="thin">
        <color indexed="64"/>
      </bottom>
      <diagonal/>
    </border>
    <border>
      <left/>
      <right/>
      <top/>
      <bottom style="thick">
        <color indexed="8"/>
      </bottom>
      <diagonal/>
    </border>
    <border>
      <left style="medium">
        <color indexed="8"/>
      </left>
      <right/>
      <top style="medium">
        <color indexed="8"/>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ck">
        <color indexed="8"/>
      </bottom>
      <diagonal/>
    </border>
    <border>
      <left style="medium">
        <color indexed="8"/>
      </left>
      <right/>
      <top style="medium">
        <color indexed="8"/>
      </top>
      <bottom style="thin">
        <color indexed="64"/>
      </bottom>
      <diagonal/>
    </border>
    <border>
      <left/>
      <right style="medium">
        <color indexed="8"/>
      </right>
      <top style="medium">
        <color indexed="8"/>
      </top>
      <bottom style="thin">
        <color indexed="64"/>
      </bottom>
      <diagonal/>
    </border>
    <border>
      <left/>
      <right style="medium">
        <color indexed="64"/>
      </right>
      <top/>
      <bottom style="thick">
        <color indexed="8"/>
      </bottom>
      <diagonal/>
    </border>
    <border>
      <left style="medium">
        <color indexed="64"/>
      </left>
      <right style="dashed">
        <color indexed="8"/>
      </right>
      <top style="thick">
        <color indexed="8"/>
      </top>
      <bottom style="dotted">
        <color indexed="8"/>
      </bottom>
      <diagonal/>
    </border>
    <border>
      <left/>
      <right style="dotted">
        <color indexed="8"/>
      </right>
      <top style="thick">
        <color indexed="8"/>
      </top>
      <bottom style="dotted">
        <color indexed="8"/>
      </bottom>
      <diagonal/>
    </border>
    <border>
      <left style="dotted">
        <color indexed="8"/>
      </left>
      <right style="dotted">
        <color indexed="8"/>
      </right>
      <top style="thick">
        <color indexed="8"/>
      </top>
      <bottom style="dotted">
        <color indexed="8"/>
      </bottom>
      <diagonal/>
    </border>
    <border>
      <left style="dotted">
        <color indexed="8"/>
      </left>
      <right style="dotted">
        <color indexed="8"/>
      </right>
      <top/>
      <bottom style="dotted">
        <color indexed="8"/>
      </bottom>
      <diagonal/>
    </border>
    <border>
      <left style="dotted">
        <color indexed="8"/>
      </left>
      <right/>
      <top style="thick">
        <color indexed="8"/>
      </top>
      <bottom style="dotted">
        <color indexed="8"/>
      </bottom>
      <diagonal/>
    </border>
    <border>
      <left style="dotted">
        <color indexed="8"/>
      </left>
      <right style="medium">
        <color indexed="64"/>
      </right>
      <top style="thick">
        <color indexed="8"/>
      </top>
      <bottom style="dotted">
        <color indexed="8"/>
      </bottom>
      <diagonal/>
    </border>
    <border>
      <left style="medium">
        <color indexed="64"/>
      </left>
      <right style="dashed">
        <color indexed="8"/>
      </right>
      <top/>
      <bottom/>
      <diagonal/>
    </border>
    <border>
      <left/>
      <right style="dotted">
        <color indexed="8"/>
      </right>
      <top/>
      <bottom/>
      <diagonal/>
    </border>
    <border>
      <left style="dotted">
        <color indexed="8"/>
      </left>
      <right style="dotted">
        <color indexed="8"/>
      </right>
      <top/>
      <bottom/>
      <diagonal/>
    </border>
    <border>
      <left style="dotted">
        <color indexed="8"/>
      </left>
      <right/>
      <top style="dotted">
        <color indexed="8"/>
      </top>
      <bottom style="medium">
        <color indexed="8"/>
      </bottom>
      <diagonal/>
    </border>
    <border>
      <left style="double">
        <color indexed="8"/>
      </left>
      <right style="double">
        <color indexed="8"/>
      </right>
      <top style="dotted">
        <color indexed="8"/>
      </top>
      <bottom style="medium">
        <color indexed="8"/>
      </bottom>
      <diagonal/>
    </border>
    <border>
      <left/>
      <right style="dotted">
        <color indexed="8"/>
      </right>
      <top style="dotted">
        <color indexed="8"/>
      </top>
      <bottom style="medium">
        <color indexed="8"/>
      </bottom>
      <diagonal/>
    </border>
    <border>
      <left style="dotted">
        <color indexed="8"/>
      </left>
      <right style="dotted">
        <color indexed="8"/>
      </right>
      <top style="dotted">
        <color indexed="8"/>
      </top>
      <bottom style="medium">
        <color indexed="8"/>
      </bottom>
      <diagonal/>
    </border>
    <border>
      <left style="dotted">
        <color indexed="8"/>
      </left>
      <right style="medium">
        <color indexed="64"/>
      </right>
      <top/>
      <bottom/>
      <diagonal/>
    </border>
    <border>
      <left style="medium">
        <color indexed="64"/>
      </left>
      <right style="dashed">
        <color indexed="8"/>
      </right>
      <top style="dotted">
        <color indexed="8"/>
      </top>
      <bottom style="thin">
        <color indexed="8"/>
      </bottom>
      <diagonal/>
    </border>
    <border>
      <left/>
      <right style="dotted">
        <color indexed="8"/>
      </right>
      <top style="dotted">
        <color indexed="8"/>
      </top>
      <bottom style="thin">
        <color indexed="8"/>
      </bottom>
      <diagonal/>
    </border>
    <border>
      <left style="dotted">
        <color indexed="8"/>
      </left>
      <right style="dotted">
        <color indexed="8"/>
      </right>
      <top style="dotted">
        <color indexed="8"/>
      </top>
      <bottom style="thin">
        <color indexed="8"/>
      </bottom>
      <diagonal/>
    </border>
    <border>
      <left style="dotted">
        <color indexed="8"/>
      </left>
      <right/>
      <top/>
      <bottom style="thin">
        <color indexed="8"/>
      </bottom>
      <diagonal/>
    </border>
    <border>
      <left style="double">
        <color indexed="8"/>
      </left>
      <right style="double">
        <color indexed="8"/>
      </right>
      <top style="medium">
        <color indexed="8"/>
      </top>
      <bottom style="thin">
        <color indexed="8"/>
      </bottom>
      <diagonal/>
    </border>
    <border>
      <left style="dotted">
        <color indexed="8"/>
      </left>
      <right style="dotted">
        <color indexed="8"/>
      </right>
      <top style="dotted">
        <color indexed="8"/>
      </top>
      <bottom style="dotted">
        <color indexed="8"/>
      </bottom>
      <diagonal/>
    </border>
    <border>
      <left style="medium">
        <color indexed="8"/>
      </left>
      <right style="medium">
        <color indexed="8"/>
      </right>
      <top style="medium">
        <color indexed="8"/>
      </top>
      <bottom style="thin">
        <color indexed="8"/>
      </bottom>
      <diagonal/>
    </border>
    <border>
      <left/>
      <right/>
      <top/>
      <bottom style="thin">
        <color indexed="8"/>
      </bottom>
      <diagonal/>
    </border>
    <border>
      <left style="dotted">
        <color indexed="8"/>
      </left>
      <right style="medium">
        <color indexed="64"/>
      </right>
      <top style="dotted">
        <color indexed="8"/>
      </top>
      <bottom style="thin">
        <color indexed="8"/>
      </bottom>
      <diagonal/>
    </border>
    <border>
      <left style="medium">
        <color indexed="64"/>
      </left>
      <right style="dashed">
        <color indexed="8"/>
      </right>
      <top/>
      <bottom style="dotted">
        <color indexed="8"/>
      </bottom>
      <diagonal/>
    </border>
    <border>
      <left/>
      <right style="dotted">
        <color indexed="8"/>
      </right>
      <top/>
      <bottom style="dotted">
        <color indexed="8"/>
      </bottom>
      <diagonal/>
    </border>
    <border>
      <left style="dotted">
        <color indexed="8"/>
      </left>
      <right/>
      <top/>
      <bottom style="dotted">
        <color indexed="8"/>
      </bottom>
      <diagonal/>
    </border>
    <border>
      <left style="double">
        <color indexed="8"/>
      </left>
      <right style="double">
        <color indexed="8"/>
      </right>
      <top style="thin">
        <color indexed="8"/>
      </top>
      <bottom style="dotted">
        <color indexed="8"/>
      </bottom>
      <diagonal/>
    </border>
    <border>
      <left style="double">
        <color indexed="8"/>
      </left>
      <right style="thin">
        <color indexed="8"/>
      </right>
      <top/>
      <bottom style="dotted">
        <color indexed="8"/>
      </bottom>
      <diagonal/>
    </border>
    <border>
      <left/>
      <right style="medium">
        <color indexed="8"/>
      </right>
      <top/>
      <bottom style="dotted">
        <color indexed="8"/>
      </bottom>
      <diagonal/>
    </border>
    <border>
      <left style="medium">
        <color indexed="8"/>
      </left>
      <right style="medium">
        <color indexed="8"/>
      </right>
      <top/>
      <bottom style="dotted">
        <color indexed="8"/>
      </bottom>
      <diagonal/>
    </border>
    <border>
      <left/>
      <right/>
      <top/>
      <bottom style="dotted">
        <color indexed="8"/>
      </bottom>
      <diagonal/>
    </border>
    <border>
      <left style="dotted">
        <color indexed="8"/>
      </left>
      <right style="medium">
        <color indexed="64"/>
      </right>
      <top/>
      <bottom style="dotted">
        <color indexed="8"/>
      </bottom>
      <diagonal/>
    </border>
    <border>
      <left style="medium">
        <color indexed="64"/>
      </left>
      <right style="dashed">
        <color indexed="8"/>
      </right>
      <top style="dotted">
        <color indexed="8"/>
      </top>
      <bottom style="dotted">
        <color indexed="8"/>
      </bottom>
      <diagonal/>
    </border>
    <border>
      <left/>
      <right style="dotted">
        <color indexed="8"/>
      </right>
      <top style="dotted">
        <color indexed="8"/>
      </top>
      <bottom style="dotted">
        <color indexed="8"/>
      </bottom>
      <diagonal/>
    </border>
    <border>
      <left style="double">
        <color indexed="8"/>
      </left>
      <right style="double">
        <color indexed="8"/>
      </right>
      <top style="dotted">
        <color indexed="8"/>
      </top>
      <bottom style="dotted">
        <color indexed="8"/>
      </bottom>
      <diagonal/>
    </border>
    <border>
      <left style="double">
        <color indexed="8"/>
      </left>
      <right style="thin">
        <color indexed="8"/>
      </right>
      <top style="dotted">
        <color indexed="8"/>
      </top>
      <bottom style="dotted">
        <color indexed="8"/>
      </bottom>
      <diagonal/>
    </border>
    <border>
      <left/>
      <right style="medium">
        <color indexed="8"/>
      </right>
      <top style="dotted">
        <color indexed="8"/>
      </top>
      <bottom style="dotted">
        <color indexed="8"/>
      </bottom>
      <diagonal/>
    </border>
    <border>
      <left style="medium">
        <color indexed="8"/>
      </left>
      <right style="medium">
        <color indexed="8"/>
      </right>
      <top style="dotted">
        <color indexed="8"/>
      </top>
      <bottom style="dotted">
        <color indexed="8"/>
      </bottom>
      <diagonal/>
    </border>
    <border>
      <left/>
      <right/>
      <top style="dotted">
        <color indexed="8"/>
      </top>
      <bottom style="dotted">
        <color indexed="8"/>
      </bottom>
      <diagonal/>
    </border>
    <border>
      <left style="dotted">
        <color indexed="8"/>
      </left>
      <right style="medium">
        <color indexed="64"/>
      </right>
      <top style="dotted">
        <color indexed="8"/>
      </top>
      <bottom style="dotted">
        <color indexed="8"/>
      </bottom>
      <diagonal/>
    </border>
    <border>
      <left style="dotted">
        <color indexed="8"/>
      </left>
      <right/>
      <top style="dotted">
        <color indexed="8"/>
      </top>
      <bottom style="dotted">
        <color indexed="8"/>
      </bottom>
      <diagonal/>
    </border>
    <border>
      <left/>
      <right style="medium">
        <color indexed="8"/>
      </right>
      <top style="dotted">
        <color indexed="8"/>
      </top>
      <bottom/>
      <diagonal/>
    </border>
    <border>
      <left style="double">
        <color indexed="8"/>
      </left>
      <right style="double">
        <color indexed="8"/>
      </right>
      <top style="medium">
        <color indexed="8"/>
      </top>
      <bottom style="dotted">
        <color indexed="8"/>
      </bottom>
      <diagonal/>
    </border>
    <border>
      <left style="double">
        <color indexed="8"/>
      </left>
      <right style="thin">
        <color indexed="8"/>
      </right>
      <top style="medium">
        <color indexed="8"/>
      </top>
      <bottom style="dotted">
        <color indexed="8"/>
      </bottom>
      <diagonal/>
    </border>
    <border>
      <left/>
      <right style="medium">
        <color indexed="8"/>
      </right>
      <top style="medium">
        <color indexed="8"/>
      </top>
      <bottom style="dotted">
        <color indexed="8"/>
      </bottom>
      <diagonal/>
    </border>
    <border>
      <left style="medium">
        <color indexed="8"/>
      </left>
      <right style="medium">
        <color indexed="8"/>
      </right>
      <top style="medium">
        <color indexed="8"/>
      </top>
      <bottom style="dotted">
        <color indexed="8"/>
      </bottom>
      <diagonal/>
    </border>
    <border>
      <left/>
      <right style="medium">
        <color indexed="64"/>
      </right>
      <top style="dotted">
        <color indexed="8"/>
      </top>
      <bottom style="dotted">
        <color indexed="8"/>
      </bottom>
      <diagonal/>
    </border>
    <border>
      <left style="double">
        <color indexed="8"/>
      </left>
      <right style="double">
        <color indexed="8"/>
      </right>
      <top/>
      <bottom style="dotted">
        <color indexed="8"/>
      </bottom>
      <diagonal/>
    </border>
    <border>
      <left style="dotted">
        <color indexed="8"/>
      </left>
      <right style="double">
        <color indexed="8"/>
      </right>
      <top/>
      <bottom/>
      <diagonal/>
    </border>
    <border>
      <left/>
      <right style="double">
        <color indexed="8"/>
      </right>
      <top/>
      <bottom/>
      <diagonal/>
    </border>
    <border>
      <left style="double">
        <color indexed="8"/>
      </left>
      <right style="thin">
        <color indexed="8"/>
      </right>
      <top/>
      <bottom/>
      <diagonal/>
    </border>
    <border>
      <left/>
      <right style="medium">
        <color indexed="8"/>
      </right>
      <top/>
      <bottom/>
      <diagonal/>
    </border>
    <border>
      <left style="medium">
        <color indexed="8"/>
      </left>
      <right style="medium">
        <color indexed="8"/>
      </right>
      <top/>
      <bottom/>
      <diagonal/>
    </border>
    <border>
      <left style="dotted">
        <color indexed="8"/>
      </left>
      <right style="double">
        <color indexed="8"/>
      </right>
      <top/>
      <bottom style="double">
        <color indexed="8"/>
      </bottom>
      <diagonal/>
    </border>
    <border>
      <left style="dotted">
        <color indexed="8"/>
      </left>
      <right/>
      <top/>
      <bottom/>
      <diagonal/>
    </border>
    <border>
      <left style="double">
        <color indexed="8"/>
      </left>
      <right/>
      <top style="double">
        <color indexed="8"/>
      </top>
      <bottom style="double">
        <color indexed="8"/>
      </bottom>
      <diagonal/>
    </border>
    <border>
      <left/>
      <right/>
      <top style="double">
        <color indexed="8"/>
      </top>
      <bottom style="double">
        <color indexed="8"/>
      </bottom>
      <diagonal/>
    </border>
    <border>
      <left/>
      <right style="double">
        <color indexed="8"/>
      </right>
      <top style="double">
        <color indexed="8"/>
      </top>
      <bottom style="double">
        <color indexed="8"/>
      </bottom>
      <diagonal/>
    </border>
    <border>
      <left/>
      <right style="dotted">
        <color indexed="8"/>
      </right>
      <top style="double">
        <color indexed="8"/>
      </top>
      <bottom style="dotted">
        <color indexed="8"/>
      </bottom>
      <diagonal/>
    </border>
    <border>
      <left/>
      <right style="dashed">
        <color indexed="8"/>
      </right>
      <top/>
      <bottom style="dashed">
        <color indexed="8"/>
      </bottom>
      <diagonal/>
    </border>
    <border>
      <left style="dashed">
        <color indexed="8"/>
      </left>
      <right style="dashed">
        <color indexed="8"/>
      </right>
      <top/>
      <bottom style="dashed">
        <color indexed="8"/>
      </bottom>
      <diagonal/>
    </border>
    <border>
      <left/>
      <right style="dashed">
        <color indexed="8"/>
      </right>
      <top style="dashed">
        <color indexed="8"/>
      </top>
      <bottom style="dashed">
        <color indexed="8"/>
      </bottom>
      <diagonal/>
    </border>
    <border>
      <left style="dashed">
        <color indexed="8"/>
      </left>
      <right style="dashed">
        <color indexed="8"/>
      </right>
      <top style="dashed">
        <color indexed="8"/>
      </top>
      <bottom style="dashed">
        <color indexed="8"/>
      </bottom>
      <diagonal/>
    </border>
    <border>
      <left/>
      <right style="dashed">
        <color indexed="8"/>
      </right>
      <top/>
      <bottom/>
      <diagonal/>
    </border>
    <border>
      <left style="dotted">
        <color indexed="8"/>
      </left>
      <right style="dotted">
        <color indexed="8"/>
      </right>
      <top style="dotted">
        <color indexed="8"/>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dashed">
        <color indexed="8"/>
      </right>
      <top style="dotted">
        <color indexed="8"/>
      </top>
      <bottom style="medium">
        <color indexed="64"/>
      </bottom>
      <diagonal/>
    </border>
    <border>
      <left/>
      <right style="dashed">
        <color indexed="8"/>
      </right>
      <top style="dashed">
        <color indexed="8"/>
      </top>
      <bottom style="medium">
        <color indexed="64"/>
      </bottom>
      <diagonal/>
    </border>
    <border>
      <left style="dashed">
        <color indexed="8"/>
      </left>
      <right style="dashed">
        <color indexed="8"/>
      </right>
      <top style="dashed">
        <color indexed="8"/>
      </top>
      <bottom style="medium">
        <color indexed="64"/>
      </bottom>
      <diagonal/>
    </border>
    <border>
      <left style="dashed">
        <color indexed="8"/>
      </left>
      <right style="dotted">
        <color indexed="8"/>
      </right>
      <top style="dotted">
        <color indexed="8"/>
      </top>
      <bottom style="medium">
        <color indexed="64"/>
      </bottom>
      <diagonal/>
    </border>
    <border>
      <left/>
      <right style="medium">
        <color indexed="64"/>
      </right>
      <top style="dotted">
        <color indexed="8"/>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8"/>
      </left>
      <right style="double">
        <color indexed="8"/>
      </right>
      <top style="dotted">
        <color indexed="8"/>
      </top>
      <bottom/>
      <diagonal/>
    </border>
    <border>
      <left style="double">
        <color indexed="8"/>
      </left>
      <right style="thin">
        <color indexed="8"/>
      </right>
      <top style="dotted">
        <color indexed="8"/>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Dashed">
        <color indexed="64"/>
      </right>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bottom style="medium">
        <color theme="0"/>
      </bottom>
      <diagonal/>
    </border>
    <border>
      <left style="thin">
        <color theme="0"/>
      </left>
      <right/>
      <top/>
      <bottom style="medium">
        <color theme="0"/>
      </bottom>
      <diagonal/>
    </border>
    <border>
      <left/>
      <right style="thin">
        <color theme="0"/>
      </right>
      <top/>
      <bottom style="medium">
        <color theme="0"/>
      </bottom>
      <diagonal/>
    </border>
    <border>
      <left style="thin">
        <color theme="0"/>
      </left>
      <right style="medium">
        <color theme="4" tint="-0.499984740745262"/>
      </right>
      <top/>
      <bottom style="medium">
        <color theme="0"/>
      </bottom>
      <diagonal/>
    </border>
    <border>
      <left style="medium">
        <color theme="4" tint="-0.499984740745262"/>
      </left>
      <right style="thin">
        <color theme="4" tint="-0.24994659260841701"/>
      </right>
      <top style="medium">
        <color theme="0"/>
      </top>
      <bottom style="hair">
        <color theme="4" tint="-0.499984740745262"/>
      </bottom>
      <diagonal/>
    </border>
    <border>
      <left/>
      <right/>
      <top style="medium">
        <color theme="0"/>
      </top>
      <bottom style="hair">
        <color theme="4" tint="-0.499984740745262"/>
      </bottom>
      <diagonal/>
    </border>
    <border>
      <left style="thin">
        <color theme="4" tint="-0.24994659260841701"/>
      </left>
      <right style="thin">
        <color theme="4" tint="-0.24994659260841701"/>
      </right>
      <top style="medium">
        <color theme="0"/>
      </top>
      <bottom style="hair">
        <color theme="4" tint="-0.499984740745262"/>
      </bottom>
      <diagonal/>
    </border>
    <border>
      <left style="thin">
        <color theme="4" tint="-0.24994659260841701"/>
      </left>
      <right/>
      <top style="medium">
        <color theme="0"/>
      </top>
      <bottom style="hair">
        <color theme="4" tint="-0.499984740745262"/>
      </bottom>
      <diagonal/>
    </border>
    <border>
      <left style="thin">
        <color theme="4" tint="-0.24994659260841701"/>
      </left>
      <right style="thin">
        <color theme="4" tint="-0.24994659260841701"/>
      </right>
      <top style="hair">
        <color theme="4" tint="-0.499984740745262"/>
      </top>
      <bottom style="hair">
        <color theme="4" tint="-0.499984740745262"/>
      </bottom>
      <diagonal/>
    </border>
    <border>
      <left style="thin">
        <color theme="4" tint="-0.24994659260841701"/>
      </left>
      <right style="medium">
        <color theme="4" tint="-0.499984740745262"/>
      </right>
      <top style="medium">
        <color theme="0"/>
      </top>
      <bottom style="hair">
        <color theme="4" tint="-0.499984740745262"/>
      </bottom>
      <diagonal/>
    </border>
    <border>
      <left style="medium">
        <color theme="4" tint="-0.499984740745262"/>
      </left>
      <right style="thin">
        <color theme="4" tint="-0.24994659260841701"/>
      </right>
      <top style="hair">
        <color theme="4" tint="-0.499984740745262"/>
      </top>
      <bottom style="hair">
        <color theme="4" tint="-0.499984740745262"/>
      </bottom>
      <diagonal/>
    </border>
    <border>
      <left/>
      <right/>
      <top style="hair">
        <color theme="4" tint="-0.499984740745262"/>
      </top>
      <bottom style="hair">
        <color theme="4" tint="-0.499984740745262"/>
      </bottom>
      <diagonal/>
    </border>
    <border>
      <left style="thin">
        <color theme="4" tint="-0.24994659260841701"/>
      </left>
      <right/>
      <top style="hair">
        <color theme="4" tint="-0.499984740745262"/>
      </top>
      <bottom style="hair">
        <color theme="4" tint="-0.499984740745262"/>
      </bottom>
      <diagonal/>
    </border>
    <border>
      <left style="thin">
        <color theme="4" tint="-0.24994659260841701"/>
      </left>
      <right style="medium">
        <color theme="4" tint="-0.499984740745262"/>
      </right>
      <top style="hair">
        <color theme="4" tint="-0.499984740745262"/>
      </top>
      <bottom style="hair">
        <color theme="4" tint="-0.499984740745262"/>
      </bottom>
      <diagonal/>
    </border>
    <border>
      <left style="double">
        <color theme="4" tint="-0.24994659260841701"/>
      </left>
      <right/>
      <top style="hair">
        <color theme="4" tint="-0.499984740745262"/>
      </top>
      <bottom style="hair">
        <color theme="4" tint="-0.499984740745262"/>
      </bottom>
      <diagonal/>
    </border>
    <border>
      <left style="medium">
        <color theme="4" tint="-0.499984740745262"/>
      </left>
      <right/>
      <top style="hair">
        <color theme="4" tint="-0.499984740745262"/>
      </top>
      <bottom style="medium">
        <color theme="4" tint="-0.499984740745262"/>
      </bottom>
      <diagonal/>
    </border>
    <border>
      <left/>
      <right/>
      <top style="hair">
        <color theme="4" tint="-0.499984740745262"/>
      </top>
      <bottom style="medium">
        <color theme="4" tint="-0.499984740745262"/>
      </bottom>
      <diagonal/>
    </border>
    <border>
      <left/>
      <right style="medium">
        <color theme="4" tint="-0.499984740745262"/>
      </right>
      <top style="hair">
        <color theme="4" tint="-0.499984740745262"/>
      </top>
      <bottom style="medium">
        <color theme="4" tint="-0.499984740745262"/>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medium">
        <color indexed="64"/>
      </top>
      <bottom style="thin">
        <color indexed="64"/>
      </bottom>
      <diagonal/>
    </border>
    <border>
      <left style="thin">
        <color rgb="FF3F3F3F"/>
      </left>
      <right style="thin">
        <color rgb="FF3F3F3F"/>
      </right>
      <top style="thin">
        <color rgb="FF3F3F3F"/>
      </top>
      <bottom style="medium">
        <color indexed="64"/>
      </bottom>
      <diagonal/>
    </border>
    <border>
      <left style="thin">
        <color indexed="64"/>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style="medium">
        <color theme="4" tint="-0.499984740745262"/>
      </left>
      <right style="thin">
        <color theme="0"/>
      </right>
      <top/>
      <bottom style="medium">
        <color theme="0"/>
      </bottom>
      <diagonal/>
    </border>
    <border>
      <left style="thin">
        <color rgb="FF7F7F7F"/>
      </left>
      <right/>
      <top style="thin">
        <color rgb="FF7F7F7F"/>
      </top>
      <bottom/>
      <diagonal/>
    </border>
    <border>
      <left/>
      <right/>
      <top style="thin">
        <color rgb="FF7F7F7F"/>
      </top>
      <bottom/>
      <diagonal/>
    </border>
    <border>
      <left/>
      <right style="thin">
        <color indexed="64"/>
      </right>
      <top style="thin">
        <color rgb="FF7F7F7F"/>
      </top>
      <bottom/>
      <diagonal/>
    </border>
    <border>
      <left style="thin">
        <color rgb="FF7F7F7F"/>
      </left>
      <right style="thin">
        <color rgb="FF7F7F7F"/>
      </right>
      <top/>
      <bottom style="thin">
        <color rgb="FF7F7F7F"/>
      </bottom>
      <diagonal/>
    </border>
    <border>
      <left style="thin">
        <color indexed="64"/>
      </left>
      <right/>
      <top style="thin">
        <color rgb="FF7F7F7F"/>
      </top>
      <bottom style="thin">
        <color indexed="64"/>
      </bottom>
      <diagonal/>
    </border>
    <border>
      <left style="medium">
        <color indexed="64"/>
      </left>
      <right style="medium">
        <color indexed="64"/>
      </right>
      <top style="medium">
        <color indexed="64"/>
      </top>
      <bottom/>
      <diagonal/>
    </border>
    <border>
      <left style="thin">
        <color rgb="FF3F3F3F"/>
      </left>
      <right style="medium">
        <color indexed="64"/>
      </right>
      <top style="thin">
        <color rgb="FF3F3F3F"/>
      </top>
      <bottom style="thin">
        <color rgb="FF3F3F3F"/>
      </bottom>
      <diagonal/>
    </border>
    <border>
      <left style="medium">
        <color indexed="64"/>
      </left>
      <right/>
      <top style="thin">
        <color indexed="64"/>
      </top>
      <bottom style="medium">
        <color indexed="64"/>
      </bottom>
      <diagonal/>
    </border>
    <border>
      <left style="thin">
        <color rgb="FF3F3F3F"/>
      </left>
      <right style="medium">
        <color indexed="64"/>
      </right>
      <top style="thin">
        <color rgb="FF3F3F3F"/>
      </top>
      <bottom style="medium">
        <color indexed="64"/>
      </bottom>
      <diagonal/>
    </border>
    <border>
      <left style="thin">
        <color indexed="64"/>
      </left>
      <right style="medium">
        <color indexed="64"/>
      </right>
      <top/>
      <bottom style="thin">
        <color indexed="64"/>
      </bottom>
      <diagonal/>
    </border>
    <border>
      <left style="thin">
        <color rgb="FF7F7F7F"/>
      </left>
      <right style="medium">
        <color indexed="64"/>
      </right>
      <top style="thin">
        <color rgb="FF7F7F7F"/>
      </top>
      <bottom style="thin">
        <color rgb="FF7F7F7F"/>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thin">
        <color rgb="FF7F7F7F"/>
      </right>
      <top style="thin">
        <color rgb="FF7F7F7F"/>
      </top>
      <bottom style="medium">
        <color indexed="64"/>
      </bottom>
      <diagonal/>
    </border>
    <border>
      <left/>
      <right style="medium">
        <color indexed="64"/>
      </right>
      <top style="thin">
        <color rgb="FF7F7F7F"/>
      </top>
      <bottom style="thin">
        <color indexed="64"/>
      </bottom>
      <diagonal/>
    </border>
    <border>
      <left style="thin">
        <color rgb="FF7F7F7F"/>
      </left>
      <right style="medium">
        <color indexed="64"/>
      </right>
      <top style="thin">
        <color indexed="64"/>
      </top>
      <bottom/>
      <diagonal/>
    </border>
    <border>
      <left style="thin">
        <color rgb="FF7F7F7F"/>
      </left>
      <right style="medium">
        <color indexed="64"/>
      </right>
      <top/>
      <bottom style="medium">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42" fillId="24" borderId="156" applyNumberFormat="0" applyAlignment="0" applyProtection="0"/>
    <xf numFmtId="0" fontId="54" fillId="27" borderId="84" applyBorder="0" applyAlignment="0">
      <alignment horizontal="center"/>
    </xf>
    <xf numFmtId="0" fontId="40" fillId="26" borderId="49" applyBorder="0" applyProtection="0"/>
  </cellStyleXfs>
  <cellXfs count="646">
    <xf numFmtId="0" fontId="0" fillId="0" borderId="0" xfId="0"/>
    <xf numFmtId="0" fontId="2" fillId="0" borderId="0" xfId="0" applyFont="1"/>
    <xf numFmtId="0" fontId="3" fillId="0" borderId="0" xfId="0" applyFont="1"/>
    <xf numFmtId="0" fontId="5" fillId="0" borderId="0" xfId="0" applyFont="1"/>
    <xf numFmtId="0" fontId="6" fillId="5" borderId="6" xfId="0" applyFont="1" applyFill="1" applyBorder="1" applyAlignment="1">
      <alignment vertical="center"/>
    </xf>
    <xf numFmtId="0" fontId="5" fillId="0" borderId="9" xfId="0" applyFont="1" applyBorder="1"/>
    <xf numFmtId="0" fontId="6" fillId="6" borderId="6" xfId="0" applyFont="1" applyFill="1" applyBorder="1" applyAlignment="1">
      <alignment vertical="center"/>
    </xf>
    <xf numFmtId="0" fontId="9" fillId="0" borderId="5" xfId="0" applyFont="1" applyBorder="1" applyProtection="1">
      <protection locked="0"/>
    </xf>
    <xf numFmtId="0" fontId="9" fillId="0" borderId="0" xfId="0" applyFont="1" applyProtection="1">
      <protection locked="0"/>
    </xf>
    <xf numFmtId="0" fontId="3" fillId="12" borderId="0" xfId="0" applyFont="1" applyFill="1"/>
    <xf numFmtId="0" fontId="4" fillId="0" borderId="9" xfId="0" applyFont="1" applyBorder="1" applyAlignment="1">
      <alignment vertical="center"/>
    </xf>
    <xf numFmtId="0" fontId="5" fillId="0" borderId="91" xfId="0" applyFont="1" applyBorder="1"/>
    <xf numFmtId="0" fontId="3" fillId="12" borderId="0" xfId="0" applyFont="1" applyFill="1" applyAlignment="1">
      <alignment horizontal="left" vertical="center"/>
    </xf>
    <xf numFmtId="0" fontId="3" fillId="0" borderId="0" xfId="0" applyFont="1" applyAlignment="1">
      <alignment horizontal="left" vertical="center"/>
    </xf>
    <xf numFmtId="0" fontId="3" fillId="0" borderId="0" xfId="0" applyFont="1" applyAlignment="1">
      <alignment horizontal="center" vertical="center"/>
    </xf>
    <xf numFmtId="0" fontId="0" fillId="0" borderId="0" xfId="0" applyAlignment="1">
      <alignment vertical="center"/>
    </xf>
    <xf numFmtId="0" fontId="2" fillId="14" borderId="84" xfId="0" applyFont="1" applyFill="1" applyBorder="1"/>
    <xf numFmtId="0" fontId="0" fillId="0" borderId="84" xfId="0" applyBorder="1"/>
    <xf numFmtId="0" fontId="13" fillId="12" borderId="0" xfId="0" applyFont="1" applyFill="1"/>
    <xf numFmtId="0" fontId="0" fillId="12" borderId="0" xfId="0" applyFill="1"/>
    <xf numFmtId="0" fontId="12" fillId="12" borderId="0" xfId="0" applyFont="1" applyFill="1"/>
    <xf numFmtId="0" fontId="35" fillId="12" borderId="0" xfId="0" applyFont="1" applyFill="1" applyAlignment="1">
      <alignment horizontal="left" vertical="center" indent="1"/>
    </xf>
    <xf numFmtId="0" fontId="36" fillId="12" borderId="0" xfId="0" applyFont="1" applyFill="1" applyAlignment="1">
      <alignment vertical="center"/>
    </xf>
    <xf numFmtId="0" fontId="36" fillId="12" borderId="0" xfId="0" applyFont="1" applyFill="1" applyAlignment="1">
      <alignment horizontal="right"/>
    </xf>
    <xf numFmtId="0" fontId="36" fillId="12" borderId="0" xfId="0" applyFont="1" applyFill="1" applyAlignment="1">
      <alignment horizontal="right" vertical="top"/>
    </xf>
    <xf numFmtId="0" fontId="0" fillId="0" borderId="0" xfId="0" applyAlignment="1">
      <alignment wrapText="1"/>
    </xf>
    <xf numFmtId="0" fontId="0" fillId="0" borderId="84" xfId="0" applyBorder="1" applyAlignment="1">
      <alignment wrapText="1"/>
    </xf>
    <xf numFmtId="0" fontId="6" fillId="6" borderId="6" xfId="0" applyFont="1" applyFill="1" applyBorder="1" applyProtection="1">
      <protection locked="0"/>
    </xf>
    <xf numFmtId="0" fontId="3" fillId="0" borderId="0" xfId="0" applyFont="1" applyProtection="1">
      <protection locked="0"/>
    </xf>
    <xf numFmtId="0" fontId="6" fillId="6" borderId="6" xfId="0" applyFont="1" applyFill="1" applyBorder="1" applyAlignment="1" applyProtection="1">
      <alignment vertical="center"/>
      <protection locked="0"/>
    </xf>
    <xf numFmtId="0" fontId="4" fillId="7" borderId="7" xfId="0" applyFont="1" applyFill="1" applyBorder="1" applyAlignment="1" applyProtection="1">
      <alignment vertical="center" wrapText="1"/>
      <protection locked="0"/>
    </xf>
    <xf numFmtId="0" fontId="6" fillId="5" borderId="6" xfId="0" applyFont="1" applyFill="1" applyBorder="1" applyAlignment="1" applyProtection="1">
      <alignment vertical="center"/>
      <protection locked="0"/>
    </xf>
    <xf numFmtId="0" fontId="5" fillId="0" borderId="10" xfId="0" applyFont="1" applyBorder="1"/>
    <xf numFmtId="0" fontId="6" fillId="5" borderId="98" xfId="0" applyFont="1" applyFill="1" applyBorder="1" applyAlignment="1">
      <alignment wrapText="1"/>
    </xf>
    <xf numFmtId="0" fontId="6" fillId="5" borderId="96" xfId="0" applyFont="1" applyFill="1" applyBorder="1" applyAlignment="1">
      <alignment wrapText="1"/>
    </xf>
    <xf numFmtId="0" fontId="6" fillId="5" borderId="84" xfId="0" applyFont="1" applyFill="1" applyBorder="1" applyAlignment="1">
      <alignment wrapText="1"/>
    </xf>
    <xf numFmtId="0" fontId="5" fillId="0" borderId="0" xfId="0" applyFont="1" applyAlignment="1">
      <alignment vertical="center"/>
    </xf>
    <xf numFmtId="0" fontId="20" fillId="12" borderId="0" xfId="0" applyFont="1" applyFill="1" applyAlignment="1">
      <alignment horizontal="center" vertical="center"/>
    </xf>
    <xf numFmtId="0" fontId="6" fillId="12" borderId="0" xfId="0" applyFont="1" applyFill="1" applyAlignment="1">
      <alignment horizontal="center" vertical="center" wrapText="1"/>
    </xf>
    <xf numFmtId="44" fontId="3" fillId="12" borderId="0" xfId="1" applyFont="1" applyFill="1"/>
    <xf numFmtId="0" fontId="40" fillId="26" borderId="50" xfId="5" applyBorder="1" applyProtection="1">
      <protection locked="0"/>
    </xf>
    <xf numFmtId="0" fontId="40" fillId="26" borderId="51" xfId="5" applyBorder="1" applyProtection="1">
      <protection locked="0"/>
    </xf>
    <xf numFmtId="0" fontId="5" fillId="12" borderId="0" xfId="0" applyFont="1" applyFill="1" applyProtection="1">
      <protection locked="0"/>
    </xf>
    <xf numFmtId="0" fontId="5" fillId="6" borderId="7" xfId="0" applyFont="1" applyFill="1" applyBorder="1" applyProtection="1">
      <protection locked="0"/>
    </xf>
    <xf numFmtId="0" fontId="5" fillId="6" borderId="8" xfId="0" applyFont="1" applyFill="1" applyBorder="1" applyProtection="1">
      <protection locked="0"/>
    </xf>
    <xf numFmtId="0" fontId="6" fillId="6" borderId="108" xfId="0" applyFont="1" applyFill="1" applyBorder="1" applyProtection="1">
      <protection locked="0"/>
    </xf>
    <xf numFmtId="0" fontId="5" fillId="6" borderId="1" xfId="0" applyFont="1" applyFill="1" applyBorder="1" applyProtection="1">
      <protection locked="0"/>
    </xf>
    <xf numFmtId="0" fontId="5" fillId="6" borderId="105" xfId="0" applyFont="1" applyFill="1" applyBorder="1" applyProtection="1">
      <protection locked="0"/>
    </xf>
    <xf numFmtId="0" fontId="6" fillId="6" borderId="81" xfId="0" applyFont="1" applyFill="1" applyBorder="1" applyProtection="1">
      <protection locked="0"/>
    </xf>
    <xf numFmtId="0" fontId="5" fillId="6" borderId="82" xfId="0" applyFont="1" applyFill="1" applyBorder="1" applyProtection="1">
      <protection locked="0"/>
    </xf>
    <xf numFmtId="0" fontId="5" fillId="6" borderId="83" xfId="0" applyFont="1" applyFill="1" applyBorder="1" applyProtection="1">
      <protection locked="0"/>
    </xf>
    <xf numFmtId="0" fontId="5" fillId="5" borderId="8" xfId="0" applyFont="1" applyFill="1" applyBorder="1" applyProtection="1">
      <protection locked="0"/>
    </xf>
    <xf numFmtId="0" fontId="5" fillId="5" borderId="83" xfId="0" applyFont="1" applyFill="1" applyBorder="1" applyProtection="1">
      <protection locked="0"/>
    </xf>
    <xf numFmtId="0" fontId="5" fillId="12" borderId="0" xfId="0" applyFont="1" applyFill="1"/>
    <xf numFmtId="0" fontId="5" fillId="5" borderId="7" xfId="0" applyFont="1" applyFill="1" applyBorder="1" applyProtection="1">
      <protection locked="0"/>
    </xf>
    <xf numFmtId="0" fontId="5" fillId="5" borderId="7" xfId="0" applyFont="1" applyFill="1" applyBorder="1"/>
    <xf numFmtId="0" fontId="5" fillId="5" borderId="8" xfId="0" applyFont="1" applyFill="1" applyBorder="1"/>
    <xf numFmtId="0" fontId="5" fillId="6" borderId="7" xfId="0" applyFont="1" applyFill="1" applyBorder="1"/>
    <xf numFmtId="0" fontId="5" fillId="6" borderId="8" xfId="0" applyFont="1" applyFill="1" applyBorder="1"/>
    <xf numFmtId="0" fontId="5" fillId="0" borderId="81" xfId="0" applyFont="1" applyBorder="1"/>
    <xf numFmtId="0" fontId="5" fillId="0" borderId="82" xfId="0" applyFont="1" applyBorder="1"/>
    <xf numFmtId="0" fontId="5" fillId="0" borderId="83" xfId="0" applyFont="1" applyBorder="1"/>
    <xf numFmtId="0" fontId="5" fillId="12" borderId="9" xfId="0" applyFont="1" applyFill="1" applyBorder="1"/>
    <xf numFmtId="0" fontId="5" fillId="12" borderId="10" xfId="0" applyFont="1" applyFill="1" applyBorder="1"/>
    <xf numFmtId="0" fontId="3" fillId="0" borderId="5" xfId="0" applyFont="1" applyBorder="1" applyProtection="1">
      <protection locked="0"/>
    </xf>
    <xf numFmtId="0" fontId="3" fillId="2" borderId="9" xfId="0" applyFont="1" applyFill="1" applyBorder="1" applyProtection="1">
      <protection locked="0"/>
    </xf>
    <xf numFmtId="0" fontId="46" fillId="2" borderId="10" xfId="0" applyFont="1" applyFill="1" applyBorder="1" applyProtection="1">
      <protection locked="0"/>
    </xf>
    <xf numFmtId="0" fontId="15" fillId="2" borderId="10" xfId="0" applyFont="1" applyFill="1" applyBorder="1" applyProtection="1">
      <protection locked="0"/>
    </xf>
    <xf numFmtId="0" fontId="47" fillId="2" borderId="11" xfId="0" applyFont="1" applyFill="1" applyBorder="1" applyProtection="1">
      <protection locked="0"/>
    </xf>
    <xf numFmtId="0" fontId="40" fillId="2" borderId="3" xfId="0" applyFont="1" applyFill="1" applyBorder="1" applyProtection="1">
      <protection locked="0"/>
    </xf>
    <xf numFmtId="0" fontId="47" fillId="2" borderId="12" xfId="0" applyFont="1" applyFill="1" applyBorder="1" applyAlignment="1" applyProtection="1">
      <alignment horizontal="right"/>
      <protection locked="0"/>
    </xf>
    <xf numFmtId="3" fontId="47" fillId="0" borderId="12" xfId="0" applyNumberFormat="1" applyFont="1" applyBorder="1" applyAlignment="1" applyProtection="1">
      <alignment horizontal="center"/>
      <protection locked="0"/>
    </xf>
    <xf numFmtId="0" fontId="47" fillId="2" borderId="3" xfId="0" applyFont="1" applyFill="1" applyBorder="1" applyAlignment="1" applyProtection="1">
      <alignment horizontal="center"/>
      <protection locked="0"/>
    </xf>
    <xf numFmtId="0" fontId="40" fillId="2" borderId="14" xfId="0" applyFont="1" applyFill="1" applyBorder="1" applyProtection="1">
      <protection locked="0"/>
    </xf>
    <xf numFmtId="0" fontId="40" fillId="0" borderId="15" xfId="0" applyFont="1" applyBorder="1" applyProtection="1">
      <protection locked="0"/>
    </xf>
    <xf numFmtId="0" fontId="40" fillId="0" borderId="16" xfId="0" applyFont="1" applyBorder="1" applyProtection="1">
      <protection locked="0"/>
    </xf>
    <xf numFmtId="166" fontId="40" fillId="0" borderId="17" xfId="0" applyNumberFormat="1" applyFont="1" applyBorder="1" applyAlignment="1" applyProtection="1">
      <alignment horizontal="center"/>
      <protection locked="0"/>
    </xf>
    <xf numFmtId="0" fontId="40" fillId="0" borderId="18" xfId="0" applyFont="1" applyBorder="1" applyProtection="1">
      <protection locked="0"/>
    </xf>
    <xf numFmtId="0" fontId="40" fillId="0" borderId="19" xfId="0" applyFont="1" applyBorder="1" applyProtection="1">
      <protection locked="0"/>
    </xf>
    <xf numFmtId="0" fontId="40" fillId="0" borderId="20" xfId="0" applyFont="1" applyBorder="1" applyProtection="1">
      <protection locked="0"/>
    </xf>
    <xf numFmtId="0" fontId="40" fillId="0" borderId="21" xfId="0" applyFont="1" applyBorder="1" applyProtection="1">
      <protection locked="0"/>
    </xf>
    <xf numFmtId="0" fontId="40" fillId="0" borderId="22" xfId="0" applyFont="1" applyBorder="1" applyProtection="1">
      <protection locked="0"/>
    </xf>
    <xf numFmtId="166" fontId="40" fillId="0" borderId="23" xfId="0" applyNumberFormat="1" applyFont="1" applyBorder="1" applyAlignment="1" applyProtection="1">
      <alignment horizontal="center"/>
      <protection locked="0"/>
    </xf>
    <xf numFmtId="0" fontId="47" fillId="11" borderId="24" xfId="0" applyFont="1" applyFill="1" applyBorder="1" applyAlignment="1" applyProtection="1">
      <alignment horizontal="right"/>
      <protection locked="0"/>
    </xf>
    <xf numFmtId="167" fontId="40" fillId="11" borderId="25" xfId="0" applyNumberFormat="1" applyFont="1" applyFill="1" applyBorder="1" applyProtection="1">
      <protection locked="0"/>
    </xf>
    <xf numFmtId="0" fontId="40" fillId="11" borderId="26" xfId="0" applyFont="1" applyFill="1" applyBorder="1" applyProtection="1">
      <protection locked="0"/>
    </xf>
    <xf numFmtId="0" fontId="40" fillId="11" borderId="27" xfId="0" applyFont="1" applyFill="1" applyBorder="1" applyProtection="1">
      <protection locked="0"/>
    </xf>
    <xf numFmtId="0" fontId="40" fillId="11" borderId="24" xfId="0" applyFont="1" applyFill="1" applyBorder="1" applyProtection="1">
      <protection locked="0"/>
    </xf>
    <xf numFmtId="0" fontId="40" fillId="0" borderId="28" xfId="0" applyFont="1" applyBorder="1" applyProtection="1">
      <protection locked="0"/>
    </xf>
    <xf numFmtId="165" fontId="47" fillId="0" borderId="29" xfId="0" applyNumberFormat="1" applyFont="1" applyBorder="1" applyProtection="1">
      <protection locked="0"/>
    </xf>
    <xf numFmtId="0" fontId="47" fillId="0" borderId="30" xfId="0" applyFont="1" applyBorder="1" applyAlignment="1" applyProtection="1">
      <alignment horizontal="center" vertical="center"/>
      <protection locked="0"/>
    </xf>
    <xf numFmtId="0" fontId="47" fillId="0" borderId="31" xfId="0" applyFont="1" applyBorder="1" applyAlignment="1" applyProtection="1">
      <alignment horizontal="center" vertical="center"/>
      <protection locked="0"/>
    </xf>
    <xf numFmtId="0" fontId="47" fillId="0" borderId="32" xfId="0" applyFont="1" applyBorder="1" applyAlignment="1" applyProtection="1">
      <alignment horizontal="center" vertical="center"/>
      <protection locked="0"/>
    </xf>
    <xf numFmtId="0" fontId="47" fillId="0" borderId="33" xfId="0" applyFont="1" applyBorder="1" applyAlignment="1">
      <alignment horizontal="center" vertical="center"/>
    </xf>
    <xf numFmtId="0" fontId="47" fillId="0" borderId="33" xfId="0" applyFont="1" applyBorder="1" applyAlignment="1">
      <alignment horizontal="center" vertical="center" wrapText="1"/>
    </xf>
    <xf numFmtId="0" fontId="47" fillId="0" borderId="37" xfId="0" applyFont="1" applyBorder="1" applyAlignment="1" applyProtection="1">
      <alignment horizontal="center" vertical="center"/>
      <protection locked="0"/>
    </xf>
    <xf numFmtId="0" fontId="40" fillId="0" borderId="38" xfId="0" applyFont="1" applyBorder="1" applyProtection="1">
      <protection locked="0"/>
    </xf>
    <xf numFmtId="0" fontId="40" fillId="0" borderId="39" xfId="0" applyFont="1" applyBorder="1" applyProtection="1">
      <protection locked="0"/>
    </xf>
    <xf numFmtId="166" fontId="40" fillId="0" borderId="18" xfId="0" applyNumberFormat="1" applyFont="1" applyBorder="1" applyAlignment="1" applyProtection="1">
      <alignment horizontal="center"/>
      <protection locked="0"/>
    </xf>
    <xf numFmtId="0" fontId="40" fillId="0" borderId="40" xfId="0" applyFont="1" applyBorder="1" applyProtection="1">
      <protection locked="0"/>
    </xf>
    <xf numFmtId="0" fontId="40" fillId="0" borderId="42" xfId="0" applyFont="1" applyBorder="1" applyProtection="1">
      <protection locked="0"/>
    </xf>
    <xf numFmtId="0" fontId="40" fillId="0" borderId="43" xfId="0" applyFont="1" applyBorder="1" applyProtection="1">
      <protection locked="0"/>
    </xf>
    <xf numFmtId="0" fontId="40" fillId="0" borderId="46" xfId="0" applyFont="1" applyBorder="1" applyProtection="1">
      <protection locked="0"/>
    </xf>
    <xf numFmtId="0" fontId="40" fillId="0" borderId="47" xfId="0" applyFont="1" applyBorder="1" applyProtection="1">
      <protection locked="0"/>
    </xf>
    <xf numFmtId="0" fontId="20" fillId="10" borderId="84" xfId="0" applyFont="1" applyFill="1" applyBorder="1" applyAlignment="1">
      <alignment horizontal="left"/>
    </xf>
    <xf numFmtId="0" fontId="40" fillId="0" borderId="54" xfId="0" applyFont="1" applyBorder="1" applyProtection="1">
      <protection locked="0"/>
    </xf>
    <xf numFmtId="0" fontId="48" fillId="0" borderId="48" xfId="0" applyFont="1" applyBorder="1" applyProtection="1">
      <protection locked="0"/>
    </xf>
    <xf numFmtId="0" fontId="40" fillId="0" borderId="48" xfId="0" applyFont="1" applyBorder="1" applyProtection="1">
      <protection locked="0"/>
    </xf>
    <xf numFmtId="165" fontId="40" fillId="0" borderId="34" xfId="0" applyNumberFormat="1" applyFont="1" applyBorder="1" applyAlignment="1" applyProtection="1">
      <alignment horizontal="center"/>
      <protection locked="0"/>
    </xf>
    <xf numFmtId="37" fontId="40" fillId="0" borderId="55" xfId="0" applyNumberFormat="1" applyFont="1" applyBorder="1" applyProtection="1">
      <protection locked="0"/>
    </xf>
    <xf numFmtId="37" fontId="40" fillId="0" borderId="34" xfId="0" applyNumberFormat="1" applyFont="1" applyBorder="1" applyAlignment="1" applyProtection="1">
      <alignment horizontal="center"/>
      <protection locked="0"/>
    </xf>
    <xf numFmtId="0" fontId="40" fillId="0" borderId="61" xfId="0" applyFont="1" applyBorder="1" applyProtection="1">
      <protection locked="0"/>
    </xf>
    <xf numFmtId="164" fontId="40" fillId="0" borderId="49" xfId="0" applyNumberFormat="1" applyFont="1" applyBorder="1"/>
    <xf numFmtId="164" fontId="40" fillId="0" borderId="50" xfId="0" applyNumberFormat="1" applyFont="1" applyBorder="1" applyProtection="1">
      <protection locked="0"/>
    </xf>
    <xf numFmtId="9" fontId="40" fillId="0" borderId="51" xfId="0" applyNumberFormat="1" applyFont="1" applyBorder="1" applyAlignment="1" applyProtection="1">
      <alignment horizontal="right"/>
      <protection locked="0"/>
    </xf>
    <xf numFmtId="164" fontId="40" fillId="0" borderId="51" xfId="0" applyNumberFormat="1" applyFont="1" applyBorder="1" applyProtection="1">
      <protection locked="0"/>
    </xf>
    <xf numFmtId="0" fontId="40" fillId="0" borderId="55" xfId="0" applyFont="1" applyBorder="1" applyProtection="1">
      <protection locked="0"/>
    </xf>
    <xf numFmtId="0" fontId="47" fillId="0" borderId="55" xfId="0" applyFont="1" applyBorder="1" applyAlignment="1" applyProtection="1">
      <alignment horizontal="right"/>
      <protection locked="0"/>
    </xf>
    <xf numFmtId="164" fontId="40" fillId="0" borderId="50" xfId="0" applyNumberFormat="1" applyFont="1" applyBorder="1"/>
    <xf numFmtId="164" fontId="40" fillId="0" borderId="43" xfId="0" applyNumberFormat="1" applyFont="1" applyBorder="1" applyAlignment="1">
      <alignment horizontal="right"/>
    </xf>
    <xf numFmtId="165" fontId="40" fillId="0" borderId="34" xfId="0" applyNumberFormat="1" applyFont="1" applyBorder="1" applyAlignment="1">
      <alignment horizontal="center" wrapText="1"/>
    </xf>
    <xf numFmtId="37" fontId="40" fillId="0" borderId="34" xfId="0" applyNumberFormat="1" applyFont="1" applyBorder="1" applyAlignment="1">
      <alignment wrapText="1"/>
    </xf>
    <xf numFmtId="0" fontId="40" fillId="0" borderId="79" xfId="0" applyFont="1" applyBorder="1" applyAlignment="1" applyProtection="1">
      <alignment vertical="top" wrapText="1"/>
      <protection locked="0"/>
    </xf>
    <xf numFmtId="0" fontId="47" fillId="0" borderId="48" xfId="0" applyFont="1" applyBorder="1" applyProtection="1">
      <protection locked="0"/>
    </xf>
    <xf numFmtId="165" fontId="40" fillId="0" borderId="34" xfId="0" applyNumberFormat="1" applyFont="1" applyBorder="1" applyAlignment="1">
      <alignment horizontal="center" vertical="center" wrapText="1"/>
    </xf>
    <xf numFmtId="0" fontId="40" fillId="0" borderId="34" xfId="0" applyFont="1" applyBorder="1" applyAlignment="1">
      <alignment vertical="center" wrapText="1"/>
    </xf>
    <xf numFmtId="0" fontId="47" fillId="0" borderId="21" xfId="0" applyFont="1" applyBorder="1" applyProtection="1">
      <protection locked="0"/>
    </xf>
    <xf numFmtId="0" fontId="47" fillId="0" borderId="22" xfId="0" applyFont="1" applyBorder="1" applyProtection="1">
      <protection locked="0"/>
    </xf>
    <xf numFmtId="0" fontId="47" fillId="0" borderId="38" xfId="0" applyFont="1" applyBorder="1" applyProtection="1">
      <protection locked="0"/>
    </xf>
    <xf numFmtId="0" fontId="47" fillId="0" borderId="47" xfId="0" applyFont="1" applyBorder="1" applyProtection="1">
      <protection locked="0"/>
    </xf>
    <xf numFmtId="166" fontId="40" fillId="0" borderId="22" xfId="0" applyNumberFormat="1" applyFont="1" applyBorder="1" applyAlignment="1" applyProtection="1">
      <alignment horizontal="center"/>
      <protection locked="0"/>
    </xf>
    <xf numFmtId="0" fontId="40" fillId="0" borderId="68" xfId="0" applyFont="1" applyBorder="1" applyProtection="1">
      <protection locked="0"/>
    </xf>
    <xf numFmtId="164" fontId="47" fillId="0" borderId="69" xfId="0" applyNumberFormat="1" applyFont="1" applyBorder="1" applyProtection="1">
      <protection locked="0"/>
    </xf>
    <xf numFmtId="0" fontId="40" fillId="0" borderId="85" xfId="0" applyFont="1" applyBorder="1" applyProtection="1">
      <protection locked="0"/>
    </xf>
    <xf numFmtId="14" fontId="49" fillId="0" borderId="89" xfId="0" applyNumberFormat="1" applyFont="1" applyBorder="1" applyProtection="1">
      <protection locked="0"/>
    </xf>
    <xf numFmtId="0" fontId="3" fillId="0" borderId="78" xfId="0" applyFont="1" applyBorder="1" applyProtection="1">
      <protection locked="0"/>
    </xf>
    <xf numFmtId="0" fontId="40" fillId="26" borderId="112" xfId="5" applyBorder="1" applyProtection="1">
      <protection locked="0"/>
    </xf>
    <xf numFmtId="0" fontId="40" fillId="26" borderId="56" xfId="5" applyBorder="1" applyProtection="1">
      <protection locked="0"/>
    </xf>
    <xf numFmtId="0" fontId="40" fillId="2" borderId="0" xfId="0" applyFont="1" applyFill="1" applyProtection="1">
      <protection locked="0"/>
    </xf>
    <xf numFmtId="0" fontId="46" fillId="2" borderId="0" xfId="0" applyFont="1" applyFill="1" applyAlignment="1" applyProtection="1">
      <alignment horizontal="right"/>
      <protection locked="0"/>
    </xf>
    <xf numFmtId="0" fontId="15" fillId="2" borderId="0" xfId="0" applyFont="1" applyFill="1" applyProtection="1">
      <protection locked="0"/>
    </xf>
    <xf numFmtId="0" fontId="47" fillId="2" borderId="0" xfId="0" applyFont="1" applyFill="1" applyAlignment="1" applyProtection="1">
      <alignment horizontal="right"/>
      <protection locked="0"/>
    </xf>
    <xf numFmtId="0" fontId="42" fillId="24" borderId="156" xfId="3" applyProtection="1">
      <protection locked="0"/>
    </xf>
    <xf numFmtId="166" fontId="42" fillId="24" borderId="156" xfId="3" applyNumberFormat="1" applyAlignment="1" applyProtection="1">
      <alignment horizontal="center"/>
      <protection locked="0"/>
    </xf>
    <xf numFmtId="9" fontId="42" fillId="24" borderId="156" xfId="3" applyNumberFormat="1" applyAlignment="1" applyProtection="1">
      <alignment horizontal="center"/>
      <protection locked="0"/>
    </xf>
    <xf numFmtId="0" fontId="47" fillId="0" borderId="0" xfId="0" applyFont="1" applyProtection="1">
      <protection locked="0"/>
    </xf>
    <xf numFmtId="164" fontId="47" fillId="0" borderId="0" xfId="0" applyNumberFormat="1" applyFont="1" applyProtection="1">
      <protection locked="0"/>
    </xf>
    <xf numFmtId="0" fontId="3" fillId="26" borderId="1" xfId="5" applyFont="1" applyBorder="1" applyProtection="1">
      <protection locked="0"/>
    </xf>
    <xf numFmtId="0" fontId="3" fillId="26" borderId="2" xfId="5" applyFont="1" applyBorder="1" applyProtection="1">
      <protection locked="0"/>
    </xf>
    <xf numFmtId="0" fontId="3" fillId="26" borderId="126" xfId="5" applyFont="1" applyBorder="1" applyProtection="1">
      <protection locked="0"/>
    </xf>
    <xf numFmtId="0" fontId="3" fillId="0" borderId="0" xfId="0" applyFont="1" applyAlignment="1">
      <alignment vertical="center"/>
    </xf>
    <xf numFmtId="14" fontId="3" fillId="23" borderId="0" xfId="0" applyNumberFormat="1" applyFont="1" applyFill="1" applyAlignment="1">
      <alignment horizontal="left" vertical="center"/>
    </xf>
    <xf numFmtId="2" fontId="3" fillId="12" borderId="0" xfId="0" applyNumberFormat="1" applyFont="1" applyFill="1"/>
    <xf numFmtId="14" fontId="3" fillId="12" borderId="0" xfId="0" applyNumberFormat="1" applyFont="1" applyFill="1"/>
    <xf numFmtId="0" fontId="52" fillId="12" borderId="0" xfId="0" applyFont="1" applyFill="1" applyAlignment="1">
      <alignment horizontal="left" vertical="center"/>
    </xf>
    <xf numFmtId="0" fontId="53" fillId="12" borderId="0" xfId="0" applyFont="1" applyFill="1" applyAlignment="1">
      <alignment horizontal="left" vertical="center"/>
    </xf>
    <xf numFmtId="0" fontId="13" fillId="12" borderId="0" xfId="0" applyFont="1" applyFill="1" applyProtection="1">
      <protection locked="0"/>
    </xf>
    <xf numFmtId="0" fontId="12" fillId="12" borderId="0" xfId="0" applyFont="1" applyFill="1" applyProtection="1">
      <protection locked="0"/>
    </xf>
    <xf numFmtId="0" fontId="3" fillId="12" borderId="0" xfId="0" applyFont="1" applyFill="1" applyProtection="1">
      <protection locked="0"/>
    </xf>
    <xf numFmtId="0" fontId="0" fillId="22" borderId="0" xfId="0" applyFill="1"/>
    <xf numFmtId="0" fontId="18" fillId="20" borderId="84" xfId="0" applyFont="1" applyFill="1" applyBorder="1"/>
    <xf numFmtId="0" fontId="0" fillId="20" borderId="84" xfId="0" applyFill="1" applyBorder="1"/>
    <xf numFmtId="0" fontId="3" fillId="23" borderId="84" xfId="0" applyFont="1" applyFill="1" applyBorder="1" applyAlignment="1">
      <alignment vertical="center"/>
    </xf>
    <xf numFmtId="0" fontId="3" fillId="24" borderId="84" xfId="3" applyFont="1" applyBorder="1" applyAlignment="1">
      <alignment vertical="center"/>
    </xf>
    <xf numFmtId="0" fontId="3" fillId="0" borderId="84" xfId="0" applyFont="1" applyBorder="1" applyAlignment="1">
      <alignment vertical="center" wrapText="1"/>
    </xf>
    <xf numFmtId="0" fontId="3" fillId="12" borderId="0" xfId="0" applyFont="1" applyFill="1" applyAlignment="1">
      <alignment horizontal="left" vertical="top" wrapText="1"/>
    </xf>
    <xf numFmtId="0" fontId="54" fillId="27" borderId="84" xfId="4" applyBorder="1" applyAlignment="1">
      <alignment vertical="center"/>
    </xf>
    <xf numFmtId="0" fontId="3" fillId="12" borderId="0" xfId="0" applyFont="1" applyFill="1" applyAlignment="1">
      <alignment vertical="top" wrapText="1"/>
    </xf>
    <xf numFmtId="0" fontId="3" fillId="0" borderId="84" xfId="0" applyFont="1" applyBorder="1" applyAlignment="1">
      <alignment wrapText="1"/>
    </xf>
    <xf numFmtId="0" fontId="18" fillId="0" borderId="84" xfId="0" applyFont="1" applyBorder="1" applyAlignment="1">
      <alignment vertical="top"/>
    </xf>
    <xf numFmtId="0" fontId="3" fillId="0" borderId="84" xfId="0" applyFont="1" applyBorder="1" applyAlignment="1">
      <alignment vertical="top" wrapText="1"/>
    </xf>
    <xf numFmtId="0" fontId="20" fillId="22" borderId="7" xfId="0" applyFont="1" applyFill="1" applyBorder="1" applyAlignment="1">
      <alignment horizontal="center" vertical="center"/>
    </xf>
    <xf numFmtId="0" fontId="20" fillId="22" borderId="135" xfId="0" applyFont="1" applyFill="1" applyBorder="1" applyAlignment="1">
      <alignment horizontal="centerContinuous" vertical="center" wrapText="1"/>
    </xf>
    <xf numFmtId="0" fontId="20" fillId="22" borderId="136" xfId="0" applyFont="1" applyFill="1" applyBorder="1" applyAlignment="1">
      <alignment horizontal="centerContinuous" vertical="center" wrapText="1"/>
    </xf>
    <xf numFmtId="0" fontId="20" fillId="22" borderId="136" xfId="0" applyFont="1" applyFill="1" applyBorder="1" applyAlignment="1">
      <alignment horizontal="center" vertical="center" wrapText="1"/>
    </xf>
    <xf numFmtId="0" fontId="20" fillId="22" borderId="135" xfId="0" applyFont="1" applyFill="1" applyBorder="1" applyAlignment="1">
      <alignment horizontal="center" vertical="center" wrapText="1"/>
    </xf>
    <xf numFmtId="0" fontId="20" fillId="22" borderId="137" xfId="0" applyFont="1" applyFill="1" applyBorder="1" applyAlignment="1">
      <alignment horizontal="centerContinuous" vertical="center" wrapText="1"/>
    </xf>
    <xf numFmtId="0" fontId="20" fillId="22" borderId="138" xfId="0" applyFont="1" applyFill="1" applyBorder="1" applyAlignment="1">
      <alignment horizontal="centerContinuous" vertical="center" wrapText="1"/>
    </xf>
    <xf numFmtId="0" fontId="20" fillId="22" borderId="137" xfId="0" applyFont="1" applyFill="1" applyBorder="1" applyAlignment="1">
      <alignment horizontal="center" vertical="center" wrapText="1"/>
    </xf>
    <xf numFmtId="0" fontId="20" fillId="22" borderId="162" xfId="0" applyFont="1" applyFill="1" applyBorder="1" applyAlignment="1">
      <alignment horizontal="centerContinuous" vertical="center" wrapText="1"/>
    </xf>
    <xf numFmtId="0" fontId="51" fillId="12" borderId="0" xfId="0" applyFont="1" applyFill="1" applyAlignment="1">
      <alignment horizontal="left" vertical="center"/>
    </xf>
    <xf numFmtId="0" fontId="6" fillId="0" borderId="96" xfId="0" applyFont="1" applyBorder="1" applyAlignment="1">
      <alignment horizontal="right" vertical="center" wrapText="1"/>
    </xf>
    <xf numFmtId="0" fontId="6" fillId="0" borderId="84" xfId="0" applyFont="1" applyBorder="1" applyAlignment="1">
      <alignment horizontal="right" vertical="center" wrapText="1"/>
    </xf>
    <xf numFmtId="0" fontId="47" fillId="0" borderId="35" xfId="0" applyFont="1" applyBorder="1" applyAlignment="1">
      <alignment horizontal="center" vertical="center" wrapText="1"/>
    </xf>
    <xf numFmtId="0" fontId="47" fillId="0" borderId="36" xfId="0" applyFont="1" applyBorder="1" applyAlignment="1">
      <alignment horizontal="center" vertical="center" wrapText="1"/>
    </xf>
    <xf numFmtId="0" fontId="40" fillId="0" borderId="44" xfId="0" applyFont="1" applyBorder="1"/>
    <xf numFmtId="0" fontId="40" fillId="0" borderId="45" xfId="0" applyFont="1" applyBorder="1"/>
    <xf numFmtId="164" fontId="42" fillId="24" borderId="156" xfId="3" applyNumberFormat="1" applyProtection="1"/>
    <xf numFmtId="164" fontId="47" fillId="11" borderId="60" xfId="0" applyNumberFormat="1" applyFont="1" applyFill="1" applyBorder="1"/>
    <xf numFmtId="164" fontId="47" fillId="11" borderId="4" xfId="0" applyNumberFormat="1" applyFont="1" applyFill="1" applyBorder="1"/>
    <xf numFmtId="9" fontId="42" fillId="24" borderId="156" xfId="3" applyNumberFormat="1" applyAlignment="1" applyProtection="1">
      <alignment horizontal="right"/>
    </xf>
    <xf numFmtId="9" fontId="40" fillId="0" borderId="45" xfId="0" applyNumberFormat="1" applyFont="1" applyBorder="1" applyAlignment="1">
      <alignment horizontal="right"/>
    </xf>
    <xf numFmtId="164" fontId="40" fillId="0" borderId="52" xfId="0" applyNumberFormat="1" applyFont="1" applyBorder="1"/>
    <xf numFmtId="164" fontId="40" fillId="0" borderId="53" xfId="0" applyNumberFormat="1" applyFont="1" applyBorder="1"/>
    <xf numFmtId="9" fontId="40" fillId="0" borderId="52" xfId="2" applyFont="1" applyBorder="1" applyAlignment="1" applyProtection="1">
      <alignment horizontal="right"/>
    </xf>
    <xf numFmtId="164" fontId="40" fillId="0" borderId="45" xfId="0" applyNumberFormat="1" applyFont="1" applyBorder="1" applyAlignment="1">
      <alignment horizontal="right"/>
    </xf>
    <xf numFmtId="164" fontId="47" fillId="0" borderId="45" xfId="0" applyNumberFormat="1" applyFont="1" applyBorder="1"/>
    <xf numFmtId="168" fontId="42" fillId="24" borderId="156" xfId="3" applyNumberFormat="1" applyAlignment="1" applyProtection="1">
      <alignment wrapText="1"/>
    </xf>
    <xf numFmtId="164" fontId="47" fillId="0" borderId="67" xfId="0" applyNumberFormat="1" applyFont="1" applyBorder="1"/>
    <xf numFmtId="164" fontId="47" fillId="0" borderId="0" xfId="0" applyNumberFormat="1" applyFont="1"/>
    <xf numFmtId="164" fontId="42" fillId="24" borderId="156" xfId="3" applyNumberFormat="1" applyAlignment="1" applyProtection="1">
      <alignment horizontal="right"/>
    </xf>
    <xf numFmtId="0" fontId="47" fillId="0" borderId="45" xfId="0" applyFont="1" applyBorder="1" applyAlignment="1">
      <alignment wrapText="1"/>
    </xf>
    <xf numFmtId="0" fontId="3" fillId="0" borderId="18" xfId="0" applyFont="1" applyBorder="1" applyAlignment="1">
      <alignment wrapText="1"/>
    </xf>
    <xf numFmtId="0" fontId="3" fillId="0" borderId="73" xfId="0" applyFont="1" applyBorder="1"/>
    <xf numFmtId="0" fontId="47" fillId="0" borderId="74" xfId="0" applyFont="1" applyBorder="1" applyAlignment="1">
      <alignment wrapText="1"/>
    </xf>
    <xf numFmtId="166" fontId="47" fillId="0" borderId="75" xfId="0" applyNumberFormat="1" applyFont="1" applyBorder="1" applyAlignment="1">
      <alignment horizontal="center" wrapText="1"/>
    </xf>
    <xf numFmtId="0" fontId="47" fillId="0" borderId="75" xfId="0" applyFont="1" applyBorder="1" applyAlignment="1">
      <alignment wrapText="1"/>
    </xf>
    <xf numFmtId="164" fontId="42" fillId="24" borderId="156" xfId="3" applyNumberFormat="1" applyAlignment="1" applyProtection="1">
      <alignment wrapText="1"/>
    </xf>
    <xf numFmtId="3" fontId="47" fillId="0" borderId="75" xfId="0" applyNumberFormat="1" applyFont="1" applyBorder="1" applyAlignment="1">
      <alignment wrapText="1"/>
    </xf>
    <xf numFmtId="0" fontId="3" fillId="0" borderId="48" xfId="0" applyFont="1" applyBorder="1"/>
    <xf numFmtId="0" fontId="47" fillId="0" borderId="76" xfId="0" applyFont="1" applyBorder="1" applyAlignment="1">
      <alignment wrapText="1"/>
    </xf>
    <xf numFmtId="166" fontId="40" fillId="0" borderId="77" xfId="0" applyNumberFormat="1" applyFont="1" applyBorder="1" applyAlignment="1">
      <alignment horizontal="center" wrapText="1"/>
    </xf>
    <xf numFmtId="0" fontId="40" fillId="0" borderId="77" xfId="0" applyFont="1" applyBorder="1" applyAlignment="1">
      <alignment wrapText="1"/>
    </xf>
    <xf numFmtId="3" fontId="40" fillId="0" borderId="77" xfId="0" applyNumberFormat="1" applyFont="1" applyBorder="1" applyAlignment="1">
      <alignment wrapText="1"/>
    </xf>
    <xf numFmtId="0" fontId="47" fillId="0" borderId="86" xfId="0" applyFont="1" applyBorder="1" applyAlignment="1">
      <alignment wrapText="1"/>
    </xf>
    <xf numFmtId="166" fontId="40" fillId="0" borderId="87" xfId="0" applyNumberFormat="1" applyFont="1" applyBorder="1" applyAlignment="1">
      <alignment horizontal="center" wrapText="1"/>
    </xf>
    <xf numFmtId="0" fontId="40" fillId="0" borderId="87" xfId="0" applyFont="1" applyBorder="1" applyAlignment="1">
      <alignment wrapText="1"/>
    </xf>
    <xf numFmtId="164" fontId="42" fillId="24" borderId="158" xfId="3" applyNumberFormat="1" applyBorder="1" applyAlignment="1" applyProtection="1">
      <alignment wrapText="1"/>
    </xf>
    <xf numFmtId="3" fontId="40" fillId="0" borderId="87" xfId="0" applyNumberFormat="1" applyFont="1" applyBorder="1" applyAlignment="1">
      <alignment wrapText="1"/>
    </xf>
    <xf numFmtId="0" fontId="3" fillId="0" borderId="88" xfId="0" applyFont="1" applyBorder="1"/>
    <xf numFmtId="164" fontId="42" fillId="24" borderId="158" xfId="3" applyNumberFormat="1" applyBorder="1" applyProtection="1"/>
    <xf numFmtId="0" fontId="40" fillId="0" borderId="48" xfId="0" applyFont="1" applyBorder="1"/>
    <xf numFmtId="165" fontId="40" fillId="0" borderId="34" xfId="0" applyNumberFormat="1" applyFont="1" applyBorder="1" applyAlignment="1">
      <alignment horizontal="center"/>
    </xf>
    <xf numFmtId="0" fontId="47" fillId="11" borderId="55" xfId="0" applyFont="1" applyFill="1" applyBorder="1" applyAlignment="1">
      <alignment horizontal="right"/>
    </xf>
    <xf numFmtId="164" fontId="47" fillId="11" borderId="57" xfId="0" applyNumberFormat="1" applyFont="1" applyFill="1" applyBorder="1"/>
    <xf numFmtId="164" fontId="47" fillId="11" borderId="58" xfId="0" applyNumberFormat="1" applyFont="1" applyFill="1" applyBorder="1"/>
    <xf numFmtId="164" fontId="47" fillId="11" borderId="59" xfId="0" applyNumberFormat="1" applyFont="1" applyFill="1" applyBorder="1"/>
    <xf numFmtId="0" fontId="40" fillId="0" borderId="54" xfId="0" applyFont="1" applyBorder="1"/>
    <xf numFmtId="0" fontId="47" fillId="0" borderId="55" xfId="0" applyFont="1" applyBorder="1" applyAlignment="1">
      <alignment horizontal="right"/>
    </xf>
    <xf numFmtId="164" fontId="47" fillId="0" borderId="62" xfId="0" applyNumberFormat="1" applyFont="1" applyBorder="1"/>
    <xf numFmtId="164" fontId="47" fillId="0" borderId="42" xfId="0" applyNumberFormat="1" applyFont="1" applyBorder="1"/>
    <xf numFmtId="164" fontId="47" fillId="0" borderId="43" xfId="0" applyNumberFormat="1" applyFont="1" applyBorder="1"/>
    <xf numFmtId="0" fontId="40" fillId="0" borderId="55" xfId="0" applyFont="1" applyBorder="1"/>
    <xf numFmtId="164" fontId="40" fillId="0" borderId="51" xfId="0" applyNumberFormat="1" applyFont="1" applyBorder="1"/>
    <xf numFmtId="0" fontId="42" fillId="24" borderId="156" xfId="3" applyProtection="1"/>
    <xf numFmtId="0" fontId="40" fillId="0" borderId="63" xfId="0" applyFont="1" applyBorder="1"/>
    <xf numFmtId="164" fontId="47" fillId="0" borderId="64" xfId="0" applyNumberFormat="1" applyFont="1" applyBorder="1"/>
    <xf numFmtId="164" fontId="47" fillId="0" borderId="65" xfId="0" applyNumberFormat="1" applyFont="1" applyBorder="1"/>
    <xf numFmtId="164" fontId="47" fillId="0" borderId="66" xfId="0" applyNumberFormat="1" applyFont="1" applyBorder="1"/>
    <xf numFmtId="164" fontId="40" fillId="0" borderId="49" xfId="0" applyNumberFormat="1" applyFont="1" applyBorder="1" applyProtection="1">
      <protection locked="0"/>
    </xf>
    <xf numFmtId="0" fontId="40" fillId="0" borderId="47" xfId="0" applyFont="1" applyBorder="1"/>
    <xf numFmtId="164" fontId="40" fillId="0" borderId="43" xfId="0" applyNumberFormat="1" applyFont="1" applyBorder="1" applyAlignment="1" applyProtection="1">
      <alignment horizontal="right"/>
      <protection locked="0"/>
    </xf>
    <xf numFmtId="0" fontId="0" fillId="0" borderId="0" xfId="0" applyProtection="1">
      <protection locked="0"/>
    </xf>
    <xf numFmtId="0" fontId="0" fillId="12" borderId="0" xfId="0" applyFill="1" applyProtection="1">
      <protection locked="0"/>
    </xf>
    <xf numFmtId="0" fontId="6" fillId="5" borderId="2" xfId="0" applyFont="1" applyFill="1" applyBorder="1" applyAlignment="1">
      <alignment horizontal="center" vertical="center" wrapText="1"/>
    </xf>
    <xf numFmtId="44" fontId="39" fillId="27" borderId="84" xfId="1" applyFont="1" applyFill="1" applyBorder="1" applyAlignment="1" applyProtection="1">
      <alignment horizontal="center" vertical="top"/>
    </xf>
    <xf numFmtId="0" fontId="6" fillId="5" borderId="97" xfId="0" applyFont="1" applyFill="1" applyBorder="1" applyProtection="1">
      <protection locked="0"/>
    </xf>
    <xf numFmtId="0" fontId="6" fillId="5" borderId="84" xfId="0" applyFont="1" applyFill="1" applyBorder="1" applyProtection="1">
      <protection locked="0"/>
    </xf>
    <xf numFmtId="0" fontId="6" fillId="5" borderId="99" xfId="0" applyFont="1" applyFill="1" applyBorder="1" applyAlignment="1">
      <alignment horizontal="center" vertical="center"/>
    </xf>
    <xf numFmtId="0" fontId="6" fillId="5" borderId="84" xfId="0" applyFont="1" applyFill="1" applyBorder="1" applyAlignment="1">
      <alignment horizontal="center" vertical="center"/>
    </xf>
    <xf numFmtId="0" fontId="6" fillId="5" borderId="84" xfId="0" applyFont="1" applyFill="1" applyBorder="1" applyAlignment="1">
      <alignment horizontal="center" vertical="center" wrapText="1"/>
    </xf>
    <xf numFmtId="0" fontId="6" fillId="5" borderId="97" xfId="0" applyFont="1" applyFill="1" applyBorder="1" applyAlignment="1">
      <alignment horizontal="center" vertical="center" wrapText="1"/>
    </xf>
    <xf numFmtId="0" fontId="6" fillId="5" borderId="97" xfId="0" applyFont="1" applyFill="1" applyBorder="1" applyAlignment="1">
      <alignment horizontal="center" vertical="center"/>
    </xf>
    <xf numFmtId="0" fontId="54" fillId="27" borderId="84" xfId="4" applyBorder="1" applyAlignment="1">
      <alignment horizontal="center"/>
    </xf>
    <xf numFmtId="14" fontId="54" fillId="27" borderId="95" xfId="4" applyNumberFormat="1" applyBorder="1" applyAlignment="1">
      <alignment horizontal="center"/>
    </xf>
    <xf numFmtId="0" fontId="54" fillId="27" borderId="84" xfId="4" applyBorder="1" applyAlignment="1">
      <alignment horizontal="center" vertical="center"/>
    </xf>
    <xf numFmtId="0" fontId="54" fillId="27" borderId="0" xfId="4" applyBorder="1" applyAlignment="1">
      <alignment horizontal="center"/>
    </xf>
    <xf numFmtId="0" fontId="54" fillId="27" borderId="84" xfId="4" applyBorder="1" applyAlignment="1"/>
    <xf numFmtId="0" fontId="54" fillId="27" borderId="84" xfId="4" applyBorder="1" applyAlignment="1">
      <alignment vertical="top"/>
    </xf>
    <xf numFmtId="44" fontId="39" fillId="27" borderId="84" xfId="1" applyFont="1" applyFill="1" applyBorder="1" applyAlignment="1" applyProtection="1">
      <alignment vertical="top"/>
    </xf>
    <xf numFmtId="44" fontId="39" fillId="27" borderId="84" xfId="1" applyFont="1" applyFill="1" applyBorder="1" applyAlignment="1" applyProtection="1"/>
    <xf numFmtId="164" fontId="40" fillId="0" borderId="42" xfId="0" applyNumberFormat="1" applyFont="1" applyBorder="1"/>
    <xf numFmtId="0" fontId="18" fillId="16" borderId="117" xfId="0" applyFont="1" applyFill="1" applyBorder="1" applyAlignment="1">
      <alignment horizontal="center" vertical="center" wrapText="1"/>
    </xf>
    <xf numFmtId="0" fontId="18" fillId="16" borderId="114" xfId="0" applyFont="1" applyFill="1" applyBorder="1" applyAlignment="1">
      <alignment horizontal="center" vertical="center" wrapText="1"/>
    </xf>
    <xf numFmtId="0" fontId="18" fillId="16" borderId="120" xfId="0" applyFont="1" applyFill="1" applyBorder="1" applyAlignment="1">
      <alignment horizontal="center" vertical="center" wrapText="1"/>
    </xf>
    <xf numFmtId="0" fontId="42" fillId="12" borderId="156" xfId="5" applyFont="1" applyFill="1" applyBorder="1" applyProtection="1"/>
    <xf numFmtId="0" fontId="42" fillId="12" borderId="158" xfId="5" applyFont="1" applyFill="1" applyBorder="1" applyProtection="1"/>
    <xf numFmtId="0" fontId="0" fillId="0" borderId="130" xfId="0" applyBorder="1"/>
    <xf numFmtId="0" fontId="14" fillId="0" borderId="0" xfId="0" applyFont="1"/>
    <xf numFmtId="0" fontId="2" fillId="0" borderId="0" xfId="0" applyFont="1" applyAlignment="1">
      <alignment vertical="center"/>
    </xf>
    <xf numFmtId="0" fontId="6" fillId="0" borderId="0" xfId="0" applyFont="1" applyAlignment="1">
      <alignment horizontal="center" vertical="center"/>
    </xf>
    <xf numFmtId="0" fontId="10" fillId="0" borderId="0" xfId="0" applyFont="1" applyAlignment="1">
      <alignment horizontal="center" vertical="center" wrapText="1"/>
    </xf>
    <xf numFmtId="0" fontId="11" fillId="0" borderId="0" xfId="0" applyFont="1" applyAlignment="1">
      <alignment horizontal="center" vertical="center" wrapText="1"/>
    </xf>
    <xf numFmtId="9" fontId="25" fillId="0" borderId="0" xfId="0" applyNumberFormat="1" applyFont="1" applyAlignment="1">
      <alignment horizontal="right" vertical="center" wrapText="1"/>
    </xf>
    <xf numFmtId="0" fontId="26" fillId="0" borderId="0" xfId="0" applyFont="1" applyAlignment="1">
      <alignment vertical="center" textRotation="90"/>
    </xf>
    <xf numFmtId="0" fontId="11" fillId="0" borderId="0" xfId="0" applyFont="1" applyAlignment="1">
      <alignment horizontal="center" vertical="center"/>
    </xf>
    <xf numFmtId="0" fontId="29" fillId="0" borderId="0" xfId="0" applyFont="1"/>
    <xf numFmtId="0" fontId="30" fillId="19" borderId="84" xfId="0" applyFont="1" applyFill="1" applyBorder="1" applyAlignment="1">
      <alignment horizontal="center" vertical="center"/>
    </xf>
    <xf numFmtId="0" fontId="30" fillId="19" borderId="84" xfId="0" applyFont="1" applyFill="1" applyBorder="1" applyAlignment="1">
      <alignment horizontal="center" vertical="center" wrapText="1"/>
    </xf>
    <xf numFmtId="0" fontId="25" fillId="0" borderId="0" xfId="0" applyFont="1" applyAlignment="1">
      <alignment horizontal="right" vertical="center" wrapText="1"/>
    </xf>
    <xf numFmtId="0" fontId="31" fillId="0" borderId="0" xfId="0" applyFont="1" applyAlignment="1">
      <alignment horizontal="center" vertical="center" wrapText="1"/>
    </xf>
    <xf numFmtId="0" fontId="25" fillId="4" borderId="0" xfId="0" applyFont="1" applyFill="1" applyAlignment="1">
      <alignment horizontal="center" vertical="center"/>
    </xf>
    <xf numFmtId="0" fontId="25" fillId="17" borderId="0" xfId="0" applyFont="1" applyFill="1" applyAlignment="1">
      <alignment horizontal="center" vertical="center"/>
    </xf>
    <xf numFmtId="0" fontId="25" fillId="13" borderId="0" xfId="0" applyFont="1" applyFill="1" applyAlignment="1">
      <alignment horizontal="center" vertical="center"/>
    </xf>
    <xf numFmtId="0" fontId="32" fillId="18" borderId="84" xfId="0" applyFont="1" applyFill="1" applyBorder="1" applyAlignment="1">
      <alignment horizontal="center" vertical="center"/>
    </xf>
    <xf numFmtId="0" fontId="33" fillId="0" borderId="84" xfId="0" applyFont="1" applyBorder="1" applyAlignment="1">
      <alignment horizontal="left" vertical="center" wrapText="1"/>
    </xf>
    <xf numFmtId="0" fontId="32" fillId="13" borderId="84" xfId="0" applyFont="1" applyFill="1" applyBorder="1" applyAlignment="1">
      <alignment horizontal="center" vertical="center"/>
    </xf>
    <xf numFmtId="0" fontId="26" fillId="0" borderId="0" xfId="0" applyFont="1" applyAlignment="1">
      <alignment vertical="center"/>
    </xf>
    <xf numFmtId="0" fontId="31" fillId="0" borderId="0" xfId="0" applyFont="1" applyAlignment="1">
      <alignment horizontal="center" vertical="center"/>
    </xf>
    <xf numFmtId="0" fontId="25" fillId="9" borderId="0" xfId="0" applyFont="1" applyFill="1" applyAlignment="1">
      <alignment horizontal="center" vertical="center"/>
    </xf>
    <xf numFmtId="0" fontId="32" fillId="17" borderId="84" xfId="0" applyFont="1" applyFill="1" applyBorder="1" applyAlignment="1">
      <alignment horizontal="center" vertical="center"/>
    </xf>
    <xf numFmtId="0" fontId="11" fillId="0" borderId="0" xfId="0" applyFont="1" applyAlignment="1">
      <alignment vertical="center"/>
    </xf>
    <xf numFmtId="0" fontId="32" fillId="4" borderId="84" xfId="0" applyFont="1" applyFill="1" applyBorder="1" applyAlignment="1">
      <alignment horizontal="center" vertical="center"/>
    </xf>
    <xf numFmtId="0" fontId="11" fillId="0" borderId="0" xfId="0" applyFont="1" applyAlignment="1">
      <alignment vertical="center" wrapText="1"/>
    </xf>
    <xf numFmtId="0" fontId="10" fillId="0" borderId="0" xfId="0" applyFont="1" applyAlignment="1">
      <alignment horizontal="center" vertical="center"/>
    </xf>
    <xf numFmtId="0" fontId="32" fillId="9" borderId="84" xfId="0" applyFont="1" applyFill="1" applyBorder="1" applyAlignment="1">
      <alignment horizontal="center" vertical="center"/>
    </xf>
    <xf numFmtId="0" fontId="31" fillId="0" borderId="0" xfId="0" applyFont="1"/>
    <xf numFmtId="0" fontId="0" fillId="0" borderId="130" xfId="0" applyBorder="1" applyAlignment="1">
      <alignment vertical="center"/>
    </xf>
    <xf numFmtId="0" fontId="14" fillId="0" borderId="0" xfId="0" applyFont="1" applyAlignment="1">
      <alignment vertical="center"/>
    </xf>
    <xf numFmtId="0" fontId="25" fillId="21" borderId="0" xfId="0" applyFont="1" applyFill="1" applyAlignment="1">
      <alignment horizontal="center" vertical="center" wrapText="1"/>
    </xf>
    <xf numFmtId="169" fontId="37" fillId="28" borderId="134" xfId="0" applyNumberFormat="1" applyFont="1" applyFill="1" applyBorder="1" applyAlignment="1">
      <alignment horizontal="center" vertical="center"/>
    </xf>
    <xf numFmtId="0" fontId="7" fillId="5" borderId="90" xfId="0" applyFont="1" applyFill="1" applyBorder="1" applyProtection="1">
      <protection locked="0"/>
    </xf>
    <xf numFmtId="0" fontId="7" fillId="5" borderId="104" xfId="0" applyFont="1" applyFill="1" applyBorder="1" applyProtection="1">
      <protection locked="0"/>
    </xf>
    <xf numFmtId="0" fontId="7" fillId="5" borderId="109" xfId="0" applyFont="1" applyFill="1" applyBorder="1" applyProtection="1">
      <protection locked="0"/>
    </xf>
    <xf numFmtId="0" fontId="7" fillId="5" borderId="92" xfId="0" applyFont="1" applyFill="1" applyBorder="1" applyProtection="1">
      <protection locked="0"/>
    </xf>
    <xf numFmtId="0" fontId="43" fillId="26" borderId="155" xfId="5" applyFont="1" applyBorder="1" applyProtection="1">
      <protection locked="0"/>
    </xf>
    <xf numFmtId="0" fontId="5" fillId="23" borderId="96" xfId="0" applyFont="1" applyFill="1" applyBorder="1" applyAlignment="1" applyProtection="1">
      <alignment horizontal="center"/>
      <protection locked="0"/>
    </xf>
    <xf numFmtId="0" fontId="5" fillId="23" borderId="99" xfId="0" applyFont="1" applyFill="1" applyBorder="1" applyAlignment="1" applyProtection="1">
      <alignment horizontal="center"/>
      <protection locked="0"/>
    </xf>
    <xf numFmtId="0" fontId="5" fillId="23" borderId="124" xfId="0" applyFont="1" applyFill="1" applyBorder="1" applyAlignment="1" applyProtection="1">
      <alignment horizontal="center"/>
      <protection locked="0"/>
    </xf>
    <xf numFmtId="0" fontId="5" fillId="23" borderId="95" xfId="0" applyFont="1" applyFill="1" applyBorder="1" applyAlignment="1" applyProtection="1">
      <alignment horizontal="center"/>
      <protection locked="0"/>
    </xf>
    <xf numFmtId="0" fontId="5" fillId="23" borderId="84" xfId="0" applyFont="1" applyFill="1" applyBorder="1" applyProtection="1">
      <protection locked="0"/>
    </xf>
    <xf numFmtId="0" fontId="41" fillId="26" borderId="84" xfId="5" applyFont="1" applyBorder="1" applyProtection="1">
      <protection locked="0"/>
    </xf>
    <xf numFmtId="0" fontId="5" fillId="5" borderId="100" xfId="0" applyFont="1" applyFill="1" applyBorder="1"/>
    <xf numFmtId="0" fontId="5" fillId="5" borderId="84" xfId="0" applyFont="1" applyFill="1" applyBorder="1"/>
    <xf numFmtId="0" fontId="5" fillId="5" borderId="95" xfId="0" applyFont="1" applyFill="1" applyBorder="1"/>
    <xf numFmtId="3" fontId="46" fillId="2" borderId="1" xfId="0" applyNumberFormat="1" applyFont="1" applyFill="1" applyBorder="1" applyProtection="1">
      <protection locked="0"/>
    </xf>
    <xf numFmtId="0" fontId="47" fillId="26" borderId="13" xfId="5" applyFont="1" applyBorder="1" applyProtection="1">
      <protection locked="0"/>
    </xf>
    <xf numFmtId="164" fontId="40" fillId="0" borderId="41" xfId="0" applyNumberFormat="1" applyFont="1" applyBorder="1" applyProtection="1">
      <protection locked="0"/>
    </xf>
    <xf numFmtId="0" fontId="40" fillId="26" borderId="49" xfId="5" applyBorder="1" applyProtection="1">
      <protection locked="0"/>
    </xf>
    <xf numFmtId="0" fontId="40" fillId="26" borderId="111" xfId="5" applyBorder="1" applyProtection="1">
      <protection locked="0"/>
    </xf>
    <xf numFmtId="0" fontId="18" fillId="15" borderId="118" xfId="0" applyFont="1" applyFill="1" applyBorder="1" applyAlignment="1" applyProtection="1">
      <alignment horizontal="center" vertical="center"/>
      <protection locked="0"/>
    </xf>
    <xf numFmtId="0" fontId="19" fillId="16" borderId="119" xfId="0" applyFont="1" applyFill="1" applyBorder="1" applyAlignment="1" applyProtection="1">
      <alignment horizontal="center" vertical="center" wrapText="1"/>
      <protection locked="0"/>
    </xf>
    <xf numFmtId="0" fontId="19" fillId="30" borderId="5" xfId="0" applyFont="1" applyFill="1" applyBorder="1" applyAlignment="1" applyProtection="1">
      <alignment horizontal="center" vertical="center"/>
      <protection locked="0"/>
    </xf>
    <xf numFmtId="0" fontId="19" fillId="16" borderId="117" xfId="0" applyFont="1" applyFill="1" applyBorder="1" applyAlignment="1" applyProtection="1">
      <alignment horizontal="center" vertical="center" wrapText="1"/>
      <protection locked="0"/>
    </xf>
    <xf numFmtId="0" fontId="18" fillId="15" borderId="153" xfId="0" applyFont="1" applyFill="1" applyBorder="1" applyAlignment="1" applyProtection="1">
      <alignment horizontal="center" vertical="center"/>
      <protection locked="0"/>
    </xf>
    <xf numFmtId="0" fontId="18" fillId="15" borderId="114" xfId="0" applyFont="1" applyFill="1" applyBorder="1" applyAlignment="1" applyProtection="1">
      <alignment horizontal="center" vertical="center"/>
      <protection locked="0"/>
    </xf>
    <xf numFmtId="0" fontId="19" fillId="16" borderId="113" xfId="0" applyFont="1" applyFill="1" applyBorder="1" applyAlignment="1" applyProtection="1">
      <alignment horizontal="center" vertical="center" wrapText="1"/>
      <protection locked="0"/>
    </xf>
    <xf numFmtId="0" fontId="18" fillId="16" borderId="154" xfId="0" applyFont="1" applyFill="1" applyBorder="1" applyAlignment="1" applyProtection="1">
      <alignment horizontal="center" vertical="center" wrapText="1"/>
      <protection locked="0"/>
    </xf>
    <xf numFmtId="0" fontId="18" fillId="16" borderId="153" xfId="0" applyFont="1" applyFill="1" applyBorder="1" applyAlignment="1" applyProtection="1">
      <alignment horizontal="center" vertical="center" wrapText="1"/>
      <protection locked="0"/>
    </xf>
    <xf numFmtId="0" fontId="3" fillId="26" borderId="157" xfId="5" applyFont="1" applyBorder="1" applyProtection="1">
      <protection locked="0"/>
    </xf>
    <xf numFmtId="14" fontId="3" fillId="26" borderId="106" xfId="5" applyNumberFormat="1" applyFont="1" applyBorder="1" applyProtection="1">
      <protection locked="0"/>
    </xf>
    <xf numFmtId="0" fontId="3" fillId="26" borderId="106" xfId="5" applyFont="1" applyBorder="1" applyProtection="1">
      <protection locked="0"/>
    </xf>
    <xf numFmtId="0" fontId="3" fillId="26" borderId="84" xfId="5" applyFont="1" applyBorder="1" applyProtection="1">
      <protection locked="0"/>
    </xf>
    <xf numFmtId="0" fontId="3" fillId="26" borderId="93" xfId="5" applyFont="1" applyBorder="1" applyProtection="1">
      <protection locked="0"/>
    </xf>
    <xf numFmtId="0" fontId="3" fillId="26" borderId="98" xfId="5" applyFont="1" applyBorder="1" applyProtection="1">
      <protection locked="0"/>
    </xf>
    <xf numFmtId="0" fontId="3" fillId="26" borderId="101" xfId="5" applyFont="1" applyBorder="1" applyProtection="1">
      <protection locked="0"/>
    </xf>
    <xf numFmtId="0" fontId="3" fillId="26" borderId="99" xfId="5" applyFont="1" applyBorder="1" applyProtection="1">
      <protection locked="0"/>
    </xf>
    <xf numFmtId="0" fontId="3" fillId="26" borderId="0" xfId="5" applyFont="1" applyBorder="1" applyProtection="1">
      <protection locked="0"/>
    </xf>
    <xf numFmtId="0" fontId="3" fillId="26" borderId="95" xfId="5" applyFont="1" applyBorder="1" applyProtection="1">
      <protection locked="0"/>
    </xf>
    <xf numFmtId="0" fontId="3" fillId="26" borderId="127" xfId="5" applyFont="1" applyBorder="1" applyProtection="1">
      <protection locked="0"/>
    </xf>
    <xf numFmtId="0" fontId="3" fillId="26" borderId="115" xfId="5" applyFont="1" applyBorder="1" applyProtection="1">
      <protection locked="0"/>
    </xf>
    <xf numFmtId="0" fontId="19" fillId="16" borderId="121" xfId="0" applyFont="1" applyFill="1" applyBorder="1" applyAlignment="1" applyProtection="1">
      <alignment horizontal="center" vertical="center" wrapText="1"/>
      <protection locked="0"/>
    </xf>
    <xf numFmtId="0" fontId="19" fillId="16" borderId="103" xfId="0" applyFont="1" applyFill="1" applyBorder="1" applyAlignment="1" applyProtection="1">
      <alignment horizontal="center" vertical="center" wrapText="1"/>
      <protection locked="0"/>
    </xf>
    <xf numFmtId="0" fontId="19" fillId="16" borderId="154" xfId="0" applyFont="1" applyFill="1" applyBorder="1" applyAlignment="1" applyProtection="1">
      <alignment horizontal="center" vertical="center" wrapText="1"/>
      <protection locked="0"/>
    </xf>
    <xf numFmtId="0" fontId="19" fillId="16" borderId="122" xfId="0" applyFont="1" applyFill="1" applyBorder="1" applyAlignment="1" applyProtection="1">
      <alignment horizontal="center" vertical="center" wrapText="1"/>
      <protection locked="0"/>
    </xf>
    <xf numFmtId="0" fontId="22" fillId="15" borderId="122" xfId="0" applyFont="1" applyFill="1" applyBorder="1" applyAlignment="1" applyProtection="1">
      <alignment horizontal="center" vertical="center" wrapText="1"/>
      <protection locked="0"/>
    </xf>
    <xf numFmtId="0" fontId="19" fillId="16" borderId="80" xfId="0" applyFont="1" applyFill="1" applyBorder="1" applyAlignment="1" applyProtection="1">
      <alignment horizontal="center" vertical="center" wrapText="1"/>
      <protection locked="0"/>
    </xf>
    <xf numFmtId="0" fontId="19" fillId="16" borderId="114" xfId="0" applyFont="1" applyFill="1" applyBorder="1" applyAlignment="1" applyProtection="1">
      <alignment horizontal="center" vertical="center" wrapText="1"/>
      <protection locked="0"/>
    </xf>
    <xf numFmtId="0" fontId="22" fillId="16" borderId="114" xfId="0" applyFont="1" applyFill="1" applyBorder="1" applyAlignment="1" applyProtection="1">
      <alignment horizontal="center" vertical="center" wrapText="1"/>
      <protection locked="0"/>
    </xf>
    <xf numFmtId="0" fontId="3" fillId="26" borderId="107" xfId="5" applyFont="1" applyBorder="1" applyProtection="1">
      <protection locked="0"/>
    </xf>
    <xf numFmtId="0" fontId="3" fillId="26" borderId="123" xfId="5" applyFont="1" applyBorder="1" applyProtection="1">
      <protection locked="0"/>
    </xf>
    <xf numFmtId="0" fontId="3" fillId="26" borderId="94" xfId="5" applyFont="1" applyBorder="1" applyProtection="1">
      <protection locked="0"/>
    </xf>
    <xf numFmtId="0" fontId="3" fillId="26" borderId="105" xfId="5" applyFont="1" applyBorder="1" applyProtection="1">
      <protection locked="0"/>
    </xf>
    <xf numFmtId="0" fontId="3" fillId="26" borderId="96" xfId="5" applyFont="1" applyBorder="1" applyProtection="1">
      <protection locked="0"/>
    </xf>
    <xf numFmtId="0" fontId="3" fillId="26" borderId="100" xfId="5" applyFont="1" applyBorder="1" applyProtection="1">
      <protection locked="0"/>
    </xf>
    <xf numFmtId="0" fontId="3" fillId="26" borderId="102" xfId="5" applyFont="1" applyBorder="1" applyProtection="1">
      <protection locked="0"/>
    </xf>
    <xf numFmtId="0" fontId="3" fillId="26" borderId="124" xfId="5" applyFont="1" applyBorder="1" applyProtection="1">
      <protection locked="0"/>
    </xf>
    <xf numFmtId="0" fontId="3" fillId="26" borderId="92" xfId="5" applyFont="1" applyBorder="1" applyProtection="1">
      <protection locked="0"/>
    </xf>
    <xf numFmtId="0" fontId="3" fillId="26" borderId="91" xfId="5" applyFont="1" applyBorder="1" applyProtection="1">
      <protection locked="0"/>
    </xf>
    <xf numFmtId="0" fontId="3" fillId="26" borderId="104" xfId="5" applyFont="1" applyBorder="1" applyProtection="1">
      <protection locked="0"/>
    </xf>
    <xf numFmtId="0" fontId="3" fillId="26" borderId="125" xfId="5" applyFont="1" applyBorder="1" applyProtection="1">
      <protection locked="0"/>
    </xf>
    <xf numFmtId="0" fontId="3" fillId="26" borderId="116" xfId="5" applyFont="1" applyBorder="1" applyProtection="1">
      <protection locked="0"/>
    </xf>
    <xf numFmtId="0" fontId="3" fillId="26" borderId="129" xfId="5" applyFont="1" applyBorder="1" applyProtection="1">
      <protection locked="0"/>
    </xf>
    <xf numFmtId="0" fontId="3" fillId="26" borderId="128" xfId="5" applyFont="1" applyBorder="1" applyProtection="1">
      <protection locked="0"/>
    </xf>
    <xf numFmtId="0" fontId="3" fillId="23" borderId="131" xfId="0" applyFont="1" applyFill="1" applyBorder="1" applyAlignment="1" applyProtection="1">
      <alignment vertical="center" wrapText="1"/>
      <protection locked="0"/>
    </xf>
    <xf numFmtId="0" fontId="3" fillId="23" borderId="132" xfId="0" applyFont="1" applyFill="1" applyBorder="1" applyAlignment="1" applyProtection="1">
      <alignment vertical="center" wrapText="1"/>
      <protection locked="0"/>
    </xf>
    <xf numFmtId="0" fontId="35" fillId="23" borderId="131" xfId="0" applyFont="1" applyFill="1" applyBorder="1" applyAlignment="1" applyProtection="1">
      <alignment horizontal="left" vertical="center" indent="1"/>
      <protection locked="0"/>
    </xf>
    <xf numFmtId="170" fontId="3" fillId="23" borderId="133" xfId="0" applyNumberFormat="1" applyFont="1" applyFill="1" applyBorder="1" applyAlignment="1" applyProtection="1">
      <alignment horizontal="left" indent="1"/>
      <protection locked="0"/>
    </xf>
    <xf numFmtId="0" fontId="3" fillId="26" borderId="139" xfId="5" applyFont="1" applyBorder="1" applyProtection="1">
      <protection locked="0"/>
    </xf>
    <xf numFmtId="0" fontId="3" fillId="26" borderId="140" xfId="5" applyFont="1" applyBorder="1" applyProtection="1">
      <protection locked="0"/>
    </xf>
    <xf numFmtId="0" fontId="3" fillId="26" borderId="141" xfId="5" applyFont="1" applyBorder="1" applyProtection="1">
      <protection locked="0"/>
    </xf>
    <xf numFmtId="0" fontId="3" fillId="26" borderId="142" xfId="5" applyFont="1" applyBorder="1" applyProtection="1">
      <protection locked="0"/>
    </xf>
    <xf numFmtId="1" fontId="3" fillId="26" borderId="141" xfId="5" applyNumberFormat="1" applyFont="1" applyBorder="1" applyProtection="1">
      <protection locked="0"/>
    </xf>
    <xf numFmtId="14" fontId="3" fillId="26" borderId="141" xfId="5" applyNumberFormat="1" applyFont="1" applyBorder="1" applyProtection="1">
      <protection locked="0"/>
    </xf>
    <xf numFmtId="44" fontId="3" fillId="26" borderId="141" xfId="1" applyFont="1" applyFill="1" applyBorder="1" applyProtection="1">
      <protection locked="0"/>
    </xf>
    <xf numFmtId="0" fontId="3" fillId="26" borderId="143" xfId="5" applyFont="1" applyBorder="1" applyProtection="1">
      <protection locked="0"/>
    </xf>
    <xf numFmtId="0" fontId="3" fillId="26" borderId="144" xfId="5" applyFont="1" applyBorder="1" applyProtection="1">
      <protection locked="0"/>
    </xf>
    <xf numFmtId="0" fontId="3" fillId="26" borderId="145" xfId="5" applyFont="1" applyBorder="1" applyProtection="1">
      <protection locked="0"/>
    </xf>
    <xf numFmtId="0" fontId="3" fillId="26" borderId="146" xfId="5" applyFont="1" applyBorder="1" applyProtection="1">
      <protection locked="0"/>
    </xf>
    <xf numFmtId="0" fontId="3" fillId="26" borderId="147" xfId="5" applyFont="1" applyBorder="1" applyProtection="1">
      <protection locked="0"/>
    </xf>
    <xf numFmtId="2" fontId="3" fillId="26" borderId="143" xfId="5" applyNumberFormat="1" applyFont="1" applyBorder="1" applyProtection="1">
      <protection locked="0"/>
    </xf>
    <xf numFmtId="14" fontId="3" fillId="26" borderId="143" xfId="5" applyNumberFormat="1" applyFont="1" applyBorder="1" applyProtection="1">
      <protection locked="0"/>
    </xf>
    <xf numFmtId="44" fontId="3" fillId="26" borderId="143" xfId="1" applyFont="1" applyFill="1" applyBorder="1" applyProtection="1">
      <protection locked="0"/>
    </xf>
    <xf numFmtId="0" fontId="3" fillId="26" borderId="148" xfId="5" applyFont="1" applyBorder="1" applyProtection="1">
      <protection locked="0"/>
    </xf>
    <xf numFmtId="0" fontId="3" fillId="26" borderId="149" xfId="5" applyFont="1" applyBorder="1" applyProtection="1">
      <protection locked="0"/>
    </xf>
    <xf numFmtId="0" fontId="3" fillId="26" borderId="150" xfId="5" applyFont="1" applyBorder="1" applyProtection="1">
      <protection locked="0"/>
    </xf>
    <xf numFmtId="0" fontId="3" fillId="26" borderId="151" xfId="5" applyFont="1" applyBorder="1" applyProtection="1">
      <protection locked="0"/>
    </xf>
    <xf numFmtId="2" fontId="3" fillId="26" borderId="151" xfId="5" applyNumberFormat="1" applyFont="1" applyBorder="1" applyProtection="1">
      <protection locked="0"/>
    </xf>
    <xf numFmtId="14" fontId="3" fillId="26" borderId="151" xfId="5" applyNumberFormat="1" applyFont="1" applyBorder="1" applyProtection="1">
      <protection locked="0"/>
    </xf>
    <xf numFmtId="44" fontId="3" fillId="26" borderId="151" xfId="1" applyFont="1" applyFill="1" applyBorder="1" applyProtection="1">
      <protection locked="0"/>
    </xf>
    <xf numFmtId="0" fontId="3" fillId="26" borderId="152" xfId="5" applyFont="1" applyBorder="1" applyProtection="1">
      <protection locked="0"/>
    </xf>
    <xf numFmtId="0" fontId="43" fillId="26" borderId="166" xfId="5" applyFont="1" applyBorder="1" applyProtection="1">
      <protection locked="0"/>
    </xf>
    <xf numFmtId="0" fontId="6" fillId="0" borderId="98" xfId="0" applyFont="1" applyBorder="1" applyAlignment="1">
      <alignment horizontal="right" vertical="center" wrapText="1"/>
    </xf>
    <xf numFmtId="0" fontId="3" fillId="18" borderId="84" xfId="0" applyFont="1" applyFill="1" applyBorder="1"/>
    <xf numFmtId="0" fontId="3" fillId="0" borderId="84" xfId="0" applyFont="1" applyBorder="1"/>
    <xf numFmtId="0" fontId="3" fillId="4" borderId="84" xfId="0" applyFont="1" applyFill="1" applyBorder="1"/>
    <xf numFmtId="0" fontId="41" fillId="0" borderId="0" xfId="5" applyFont="1" applyFill="1" applyBorder="1" applyProtection="1">
      <protection locked="0"/>
    </xf>
    <xf numFmtId="0" fontId="3" fillId="31" borderId="0" xfId="0" applyFont="1" applyFill="1" applyProtection="1">
      <protection locked="0"/>
    </xf>
    <xf numFmtId="0" fontId="58" fillId="31" borderId="0" xfId="0" applyFont="1" applyFill="1" applyProtection="1">
      <protection locked="0"/>
    </xf>
    <xf numFmtId="165" fontId="47" fillId="0" borderId="0" xfId="0" applyNumberFormat="1" applyFont="1" applyProtection="1">
      <protection locked="0"/>
    </xf>
    <xf numFmtId="0" fontId="40" fillId="0" borderId="0" xfId="0" applyFont="1" applyProtection="1">
      <protection locked="0"/>
    </xf>
    <xf numFmtId="164" fontId="40" fillId="0" borderId="5" xfId="0" applyNumberFormat="1" applyFont="1" applyBorder="1"/>
    <xf numFmtId="164" fontId="58" fillId="0" borderId="5" xfId="0" applyNumberFormat="1" applyFont="1" applyBorder="1"/>
    <xf numFmtId="0" fontId="20" fillId="10" borderId="0" xfId="0" applyFont="1" applyFill="1" applyAlignment="1">
      <alignment horizontal="left"/>
    </xf>
    <xf numFmtId="165" fontId="40" fillId="0" borderId="0" xfId="0" applyNumberFormat="1" applyFont="1" applyAlignment="1" applyProtection="1">
      <alignment horizontal="center" wrapText="1"/>
      <protection locked="0"/>
    </xf>
    <xf numFmtId="165" fontId="40" fillId="0" borderId="0" xfId="0" applyNumberFormat="1" applyFont="1" applyAlignment="1" applyProtection="1">
      <alignment horizontal="center" vertical="top" wrapText="1"/>
      <protection locked="0"/>
    </xf>
    <xf numFmtId="165" fontId="40" fillId="0" borderId="0" xfId="0" applyNumberFormat="1" applyFont="1" applyAlignment="1" applyProtection="1">
      <alignment horizontal="center"/>
      <protection locked="0"/>
    </xf>
    <xf numFmtId="168" fontId="47" fillId="4" borderId="5" xfId="0" applyNumberFormat="1" applyFont="1" applyFill="1" applyBorder="1" applyAlignment="1">
      <alignment wrapText="1"/>
    </xf>
    <xf numFmtId="0" fontId="0" fillId="31" borderId="0" xfId="0" applyFill="1"/>
    <xf numFmtId="44" fontId="40" fillId="0" borderId="0" xfId="1" applyFont="1" applyProtection="1">
      <protection locked="0"/>
    </xf>
    <xf numFmtId="44" fontId="3" fillId="0" borderId="0" xfId="1" applyFont="1" applyProtection="1">
      <protection locked="0"/>
    </xf>
    <xf numFmtId="0" fontId="6" fillId="5" borderId="98" xfId="0" applyFont="1" applyFill="1" applyBorder="1" applyProtection="1">
      <protection locked="0"/>
    </xf>
    <xf numFmtId="0" fontId="5" fillId="0" borderId="0" xfId="0" applyFont="1" applyAlignment="1">
      <alignment horizontal="center" vertical="center"/>
    </xf>
    <xf numFmtId="0" fontId="47" fillId="0" borderId="1" xfId="0" applyFont="1" applyBorder="1" applyAlignment="1" applyProtection="1">
      <alignment horizontal="center" vertical="center"/>
      <protection locked="0"/>
    </xf>
    <xf numFmtId="17" fontId="47" fillId="0" borderId="93" xfId="0" applyNumberFormat="1" applyFont="1" applyBorder="1" applyAlignment="1">
      <alignment horizontal="center" vertical="center"/>
    </xf>
    <xf numFmtId="37" fontId="40" fillId="0" borderId="34" xfId="0" applyNumberFormat="1" applyFont="1" applyBorder="1" applyAlignment="1">
      <alignment vertical="top" wrapText="1"/>
    </xf>
    <xf numFmtId="0" fontId="40" fillId="0" borderId="34" xfId="0" applyFont="1" applyBorder="1" applyAlignment="1">
      <alignment wrapText="1"/>
    </xf>
    <xf numFmtId="165" fontId="40" fillId="0" borderId="34" xfId="0" applyNumberFormat="1" applyFont="1" applyBorder="1" applyAlignment="1">
      <alignment horizontal="center" vertical="top" wrapText="1"/>
    </xf>
    <xf numFmtId="0" fontId="40" fillId="0" borderId="34" xfId="0" applyFont="1" applyBorder="1" applyAlignment="1">
      <alignment vertical="top" wrapText="1"/>
    </xf>
    <xf numFmtId="0" fontId="47" fillId="11" borderId="0" xfId="0" applyFont="1" applyFill="1" applyAlignment="1">
      <alignment horizontal="right"/>
    </xf>
    <xf numFmtId="44" fontId="40" fillId="26" borderId="0" xfId="1" applyFont="1" applyFill="1" applyBorder="1" applyProtection="1">
      <protection locked="0"/>
    </xf>
    <xf numFmtId="44" fontId="40" fillId="26" borderId="5" xfId="1" applyFont="1" applyFill="1" applyBorder="1" applyProtection="1">
      <protection locked="0"/>
    </xf>
    <xf numFmtId="0" fontId="47" fillId="32" borderId="0" xfId="0" applyFont="1" applyFill="1"/>
    <xf numFmtId="166" fontId="40" fillId="4" borderId="0" xfId="0" applyNumberFormat="1" applyFont="1" applyFill="1" applyAlignment="1">
      <alignment horizontal="center"/>
    </xf>
    <xf numFmtId="0" fontId="40" fillId="4" borderId="0" xfId="0" applyFont="1" applyFill="1"/>
    <xf numFmtId="44" fontId="47" fillId="4" borderId="0" xfId="1" applyFont="1" applyFill="1" applyProtection="1"/>
    <xf numFmtId="0" fontId="5" fillId="0" borderId="0" xfId="0" applyFont="1" applyAlignment="1" applyProtection="1">
      <alignment horizontal="center"/>
      <protection locked="0"/>
    </xf>
    <xf numFmtId="0" fontId="5" fillId="0" borderId="0" xfId="0" applyFont="1" applyAlignment="1" applyProtection="1">
      <alignment horizontal="center" vertical="center" wrapText="1"/>
      <protection locked="0"/>
    </xf>
    <xf numFmtId="0" fontId="54" fillId="27" borderId="99" xfId="4" applyBorder="1" applyAlignment="1">
      <alignment horizontal="center" vertical="center"/>
    </xf>
    <xf numFmtId="0" fontId="6" fillId="5" borderId="99" xfId="0" applyFont="1" applyFill="1" applyBorder="1" applyAlignment="1">
      <alignment horizontal="center" vertical="center" wrapText="1"/>
    </xf>
    <xf numFmtId="0" fontId="6" fillId="0" borderId="0" xfId="0" applyFont="1" applyAlignment="1">
      <alignment vertical="center" wrapText="1"/>
    </xf>
    <xf numFmtId="0" fontId="6" fillId="0" borderId="0" xfId="0" applyFont="1" applyAlignment="1">
      <alignment vertical="center"/>
    </xf>
    <xf numFmtId="0" fontId="6" fillId="0" borderId="10" xfId="0" applyFont="1" applyBorder="1" applyAlignment="1">
      <alignment vertical="center"/>
    </xf>
    <xf numFmtId="0" fontId="54" fillId="27" borderId="99" xfId="4" applyBorder="1" applyAlignment="1">
      <alignment horizontal="center"/>
    </xf>
    <xf numFmtId="0" fontId="5" fillId="0" borderId="0" xfId="0" applyFont="1" applyAlignment="1">
      <alignment horizontal="left"/>
    </xf>
    <xf numFmtId="0" fontId="5" fillId="0" borderId="10" xfId="0" applyFont="1" applyBorder="1" applyAlignment="1">
      <alignment horizontal="left"/>
    </xf>
    <xf numFmtId="0" fontId="54" fillId="27" borderId="127" xfId="4" applyBorder="1" applyAlignment="1">
      <alignment horizontal="center"/>
    </xf>
    <xf numFmtId="0" fontId="54" fillId="27" borderId="115" xfId="4" applyBorder="1" applyAlignment="1"/>
    <xf numFmtId="44" fontId="39" fillId="27" borderId="115" xfId="1" applyFont="1" applyFill="1" applyBorder="1" applyAlignment="1" applyProtection="1"/>
    <xf numFmtId="0" fontId="5" fillId="0" borderId="82" xfId="0" applyFont="1" applyBorder="1" applyAlignment="1">
      <alignment horizontal="left"/>
    </xf>
    <xf numFmtId="0" fontId="5" fillId="0" borderId="83" xfId="0" applyFont="1" applyBorder="1" applyAlignment="1">
      <alignment horizontal="left"/>
    </xf>
    <xf numFmtId="0" fontId="4" fillId="5" borderId="6" xfId="0" applyFont="1" applyFill="1" applyBorder="1" applyAlignment="1">
      <alignment vertical="center"/>
    </xf>
    <xf numFmtId="0" fontId="6" fillId="5" borderId="110" xfId="0" applyFont="1" applyFill="1" applyBorder="1" applyAlignment="1">
      <alignment horizontal="left" vertical="center" wrapText="1"/>
    </xf>
    <xf numFmtId="0" fontId="6" fillId="5" borderId="102" xfId="0" applyFont="1" applyFill="1" applyBorder="1" applyAlignment="1">
      <alignment horizontal="left" vertical="center" wrapText="1"/>
    </xf>
    <xf numFmtId="0" fontId="44" fillId="5" borderId="99" xfId="0" applyFont="1" applyFill="1" applyBorder="1" applyAlignment="1">
      <alignment vertical="center" wrapText="1"/>
    </xf>
    <xf numFmtId="44" fontId="39" fillId="27" borderId="100" xfId="1" applyFont="1" applyFill="1" applyBorder="1" applyAlignment="1" applyProtection="1">
      <alignment horizontal="center" vertical="top"/>
    </xf>
    <xf numFmtId="0" fontId="6" fillId="20" borderId="9" xfId="0" applyFont="1" applyFill="1" applyBorder="1"/>
    <xf numFmtId="44" fontId="5" fillId="20" borderId="0" xfId="1" applyFont="1" applyFill="1" applyBorder="1" applyAlignment="1" applyProtection="1">
      <alignment vertical="top"/>
    </xf>
    <xf numFmtId="44" fontId="5" fillId="20" borderId="10" xfId="1" applyFont="1" applyFill="1" applyBorder="1" applyAlignment="1" applyProtection="1">
      <alignment vertical="top"/>
    </xf>
    <xf numFmtId="0" fontId="6" fillId="5" borderId="110" xfId="0" applyFont="1" applyFill="1" applyBorder="1" applyAlignment="1">
      <alignment wrapText="1"/>
    </xf>
    <xf numFmtId="169" fontId="45" fillId="24" borderId="156" xfId="3" applyNumberFormat="1" applyFont="1" applyAlignment="1" applyProtection="1">
      <alignment vertical="top"/>
    </xf>
    <xf numFmtId="169" fontId="45" fillId="24" borderId="169" xfId="3" applyNumberFormat="1" applyFont="1" applyBorder="1" applyAlignment="1" applyProtection="1">
      <alignment vertical="top"/>
    </xf>
    <xf numFmtId="0" fontId="6" fillId="5" borderId="110" xfId="0" applyFont="1" applyFill="1" applyBorder="1"/>
    <xf numFmtId="0" fontId="55" fillId="5" borderId="170" xfId="0" applyFont="1" applyFill="1" applyBorder="1"/>
    <xf numFmtId="44" fontId="45" fillId="24" borderId="158" xfId="1" applyFont="1" applyFill="1" applyBorder="1" applyProtection="1"/>
    <xf numFmtId="169" fontId="45" fillId="24" borderId="171" xfId="3" applyNumberFormat="1" applyFont="1" applyBorder="1" applyAlignment="1" applyProtection="1">
      <alignment vertical="top"/>
    </xf>
    <xf numFmtId="0" fontId="4" fillId="0" borderId="99" xfId="0" applyFont="1" applyBorder="1" applyAlignment="1">
      <alignment vertical="center" wrapText="1"/>
    </xf>
    <xf numFmtId="0" fontId="6" fillId="0" borderId="99" xfId="0" applyFont="1" applyBorder="1" applyAlignment="1">
      <alignment wrapText="1"/>
    </xf>
    <xf numFmtId="0" fontId="6" fillId="0" borderId="99" xfId="0" applyFont="1" applyBorder="1" applyAlignment="1">
      <alignment vertical="center" wrapText="1"/>
    </xf>
    <xf numFmtId="0" fontId="6" fillId="0" borderId="9" xfId="0" applyFont="1" applyBorder="1" applyAlignment="1">
      <alignment vertical="center" wrapText="1"/>
    </xf>
    <xf numFmtId="0" fontId="54" fillId="27" borderId="101" xfId="4" applyBorder="1" applyAlignment="1">
      <alignment horizontal="center"/>
    </xf>
    <xf numFmtId="0" fontId="5" fillId="0" borderId="0" xfId="0" applyFont="1" applyAlignment="1">
      <alignment horizontal="center" vertical="center" wrapText="1"/>
    </xf>
    <xf numFmtId="0" fontId="5" fillId="0" borderId="9" xfId="0" applyFont="1" applyBorder="1" applyAlignment="1" applyProtection="1">
      <alignment horizontal="center"/>
      <protection locked="0"/>
    </xf>
    <xf numFmtId="0" fontId="5" fillId="0" borderId="10" xfId="0" applyFont="1" applyBorder="1" applyAlignment="1" applyProtection="1">
      <alignment horizontal="center" vertical="center" wrapText="1"/>
      <protection locked="0"/>
    </xf>
    <xf numFmtId="0" fontId="5" fillId="0" borderId="10" xfId="0" applyFont="1" applyBorder="1" applyAlignment="1">
      <alignment horizontal="center" vertical="center"/>
    </xf>
    <xf numFmtId="0" fontId="4" fillId="7" borderId="0" xfId="0" applyFont="1" applyFill="1" applyAlignment="1" applyProtection="1">
      <alignment vertical="center" wrapText="1"/>
      <protection locked="0"/>
    </xf>
    <xf numFmtId="0" fontId="43" fillId="26" borderId="173" xfId="5" applyFont="1" applyBorder="1" applyProtection="1">
      <protection locked="0"/>
    </xf>
    <xf numFmtId="0" fontId="43" fillId="26" borderId="175" xfId="5" applyFont="1" applyBorder="1" applyProtection="1">
      <protection locked="0"/>
    </xf>
    <xf numFmtId="0" fontId="5" fillId="0" borderId="178" xfId="0" applyFont="1" applyBorder="1"/>
    <xf numFmtId="0" fontId="6" fillId="0" borderId="125" xfId="0" applyFont="1" applyBorder="1" applyAlignment="1">
      <alignment horizontal="right" vertical="center" wrapText="1"/>
    </xf>
    <xf numFmtId="0" fontId="43" fillId="26" borderId="174" xfId="5" applyFont="1" applyBorder="1" applyProtection="1">
      <protection locked="0"/>
    </xf>
    <xf numFmtId="0" fontId="6" fillId="0" borderId="115" xfId="0" applyFont="1" applyBorder="1" applyAlignment="1">
      <alignment horizontal="right" vertical="center" wrapText="1"/>
    </xf>
    <xf numFmtId="0" fontId="6" fillId="0" borderId="179" xfId="0" applyFont="1" applyBorder="1" applyAlignment="1">
      <alignment vertical="center" wrapText="1"/>
    </xf>
    <xf numFmtId="0" fontId="54" fillId="27" borderId="115" xfId="4" applyBorder="1" applyAlignment="1">
      <alignment horizontal="center"/>
    </xf>
    <xf numFmtId="14" fontId="54" fillId="27" borderId="129" xfId="4" applyNumberFormat="1" applyBorder="1" applyAlignment="1">
      <alignment horizontal="center"/>
    </xf>
    <xf numFmtId="0" fontId="54" fillId="27" borderId="115" xfId="4" applyBorder="1" applyAlignment="1">
      <alignment horizontal="center" vertical="center"/>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0" fillId="0" borderId="0" xfId="0" quotePrefix="1"/>
    <xf numFmtId="0" fontId="4" fillId="0" borderId="127" xfId="0" applyFont="1" applyBorder="1" applyAlignment="1">
      <alignment vertical="center" wrapText="1"/>
    </xf>
    <xf numFmtId="0" fontId="41" fillId="26" borderId="115" xfId="5" applyFont="1" applyBorder="1" applyProtection="1">
      <protection locked="0"/>
    </xf>
    <xf numFmtId="0" fontId="3" fillId="12" borderId="0" xfId="0" applyFont="1" applyFill="1" applyAlignment="1">
      <alignment horizontal="left" vertical="top" wrapText="1"/>
    </xf>
    <xf numFmtId="0" fontId="40" fillId="26" borderId="170" xfId="5" applyBorder="1" applyProtection="1">
      <protection locked="0"/>
    </xf>
    <xf numFmtId="0" fontId="40" fillId="26" borderId="126" xfId="5" applyBorder="1" applyProtection="1">
      <protection locked="0"/>
    </xf>
    <xf numFmtId="0" fontId="40" fillId="26" borderId="128" xfId="5" applyBorder="1" applyProtection="1">
      <protection locked="0"/>
    </xf>
    <xf numFmtId="0" fontId="6" fillId="6" borderId="6" xfId="0" applyFont="1" applyFill="1" applyBorder="1" applyAlignment="1">
      <alignment horizontal="left" vertical="center"/>
    </xf>
    <xf numFmtId="0" fontId="6" fillId="6" borderId="7" xfId="0" applyFont="1" applyFill="1" applyBorder="1" applyAlignment="1">
      <alignment horizontal="left" vertical="center"/>
    </xf>
    <xf numFmtId="0" fontId="6" fillId="6" borderId="8" xfId="0" applyFont="1" applyFill="1" applyBorder="1" applyAlignment="1">
      <alignment horizontal="left" vertical="center"/>
    </xf>
    <xf numFmtId="0" fontId="6" fillId="6" borderId="81" xfId="0" applyFont="1" applyFill="1" applyBorder="1" applyAlignment="1">
      <alignment horizontal="left"/>
    </xf>
    <xf numFmtId="0" fontId="6" fillId="6" borderId="82" xfId="0" applyFont="1" applyFill="1" applyBorder="1" applyAlignment="1">
      <alignment horizontal="left"/>
    </xf>
    <xf numFmtId="0" fontId="6" fillId="6" borderId="83" xfId="0" applyFont="1" applyFill="1" applyBorder="1" applyAlignment="1">
      <alignment horizontal="left"/>
    </xf>
    <xf numFmtId="44" fontId="43" fillId="26" borderId="167" xfId="1" applyFont="1" applyFill="1" applyBorder="1" applyProtection="1">
      <protection locked="0"/>
    </xf>
    <xf numFmtId="44" fontId="43" fillId="26" borderId="177" xfId="1" applyFont="1" applyFill="1" applyBorder="1" applyProtection="1">
      <protection locked="0"/>
    </xf>
    <xf numFmtId="0" fontId="6" fillId="25" borderId="2" xfId="0" applyFont="1" applyFill="1" applyBorder="1" applyAlignment="1">
      <alignment horizontal="center" vertical="center" wrapText="1"/>
    </xf>
    <xf numFmtId="0" fontId="6" fillId="25" borderId="102" xfId="0" applyFont="1" applyFill="1" applyBorder="1" applyAlignment="1">
      <alignment horizontal="center" vertical="center" wrapText="1"/>
    </xf>
    <xf numFmtId="14" fontId="43" fillId="26" borderId="155" xfId="5" applyNumberFormat="1" applyFont="1" applyBorder="1" applyProtection="1">
      <protection locked="0"/>
    </xf>
    <xf numFmtId="0" fontId="4" fillId="7" borderId="6" xfId="0" applyFont="1" applyFill="1" applyBorder="1" applyAlignment="1" applyProtection="1">
      <alignment horizontal="center" vertical="center" wrapText="1"/>
      <protection locked="0"/>
    </xf>
    <xf numFmtId="0" fontId="4" fillId="7" borderId="8" xfId="0" applyFont="1" applyFill="1" applyBorder="1" applyAlignment="1" applyProtection="1">
      <alignment horizontal="center" vertical="center" wrapText="1"/>
      <protection locked="0"/>
    </xf>
    <xf numFmtId="0" fontId="4" fillId="7" borderId="81" xfId="0" applyFont="1" applyFill="1" applyBorder="1" applyAlignment="1" applyProtection="1">
      <alignment horizontal="center" vertical="center" wrapText="1"/>
      <protection locked="0"/>
    </xf>
    <xf numFmtId="0" fontId="4" fillId="7" borderId="83" xfId="0" applyFont="1" applyFill="1" applyBorder="1" applyAlignment="1" applyProtection="1">
      <alignment horizontal="center" vertical="center" wrapText="1"/>
      <protection locked="0"/>
    </xf>
    <xf numFmtId="14" fontId="43" fillId="26" borderId="161" xfId="5" applyNumberFormat="1" applyFont="1" applyBorder="1" applyProtection="1">
      <protection locked="0"/>
    </xf>
    <xf numFmtId="14" fontId="43" fillId="26" borderId="160" xfId="5" applyNumberFormat="1" applyFont="1" applyBorder="1" applyProtection="1">
      <protection locked="0"/>
    </xf>
    <xf numFmtId="0" fontId="4" fillId="7" borderId="168" xfId="0" applyFont="1" applyFill="1" applyBorder="1" applyAlignment="1" applyProtection="1">
      <alignment horizontal="center" vertical="center" wrapText="1"/>
      <protection locked="0"/>
    </xf>
    <xf numFmtId="0" fontId="4" fillId="7" borderId="120" xfId="0" applyFont="1" applyFill="1" applyBorder="1" applyAlignment="1" applyProtection="1">
      <alignment horizontal="center" vertical="center" wrapText="1"/>
      <protection locked="0"/>
    </xf>
    <xf numFmtId="0" fontId="50" fillId="26" borderId="176" xfId="5" quotePrefix="1" applyFont="1" applyBorder="1" applyAlignment="1" applyProtection="1">
      <alignment horizontal="left" vertical="top" wrapText="1"/>
      <protection locked="0"/>
    </xf>
    <xf numFmtId="0" fontId="50" fillId="26" borderId="174" xfId="5" applyFont="1" applyBorder="1" applyAlignment="1" applyProtection="1">
      <alignment horizontal="left" vertical="top"/>
      <protection locked="0"/>
    </xf>
    <xf numFmtId="0" fontId="50" fillId="26" borderId="175" xfId="5" applyFont="1" applyBorder="1" applyAlignment="1" applyProtection="1">
      <alignment horizontal="left" vertical="top"/>
      <protection locked="0"/>
    </xf>
    <xf numFmtId="0" fontId="4" fillId="7" borderId="81" xfId="0" applyFont="1" applyFill="1" applyBorder="1" applyAlignment="1" applyProtection="1">
      <alignment vertical="center" wrapText="1"/>
      <protection locked="0"/>
    </xf>
    <xf numFmtId="0" fontId="4" fillId="7" borderId="82" xfId="0" applyFont="1" applyFill="1" applyBorder="1" applyAlignment="1" applyProtection="1">
      <alignment vertical="center" wrapText="1"/>
      <protection locked="0"/>
    </xf>
    <xf numFmtId="0" fontId="4" fillId="7" borderId="0" xfId="0" applyFont="1" applyFill="1" applyAlignment="1" applyProtection="1">
      <alignment vertical="center" wrapText="1"/>
      <protection locked="0"/>
    </xf>
    <xf numFmtId="0" fontId="7" fillId="8" borderId="108" xfId="0" applyFont="1" applyFill="1" applyBorder="1" applyAlignment="1">
      <alignment horizontal="left" vertical="center"/>
    </xf>
    <xf numFmtId="0" fontId="7" fillId="8" borderId="1" xfId="0" applyFont="1" applyFill="1" applyBorder="1" applyAlignment="1">
      <alignment horizontal="left" vertical="center"/>
    </xf>
    <xf numFmtId="0" fontId="7" fillId="8" borderId="99" xfId="0" applyFont="1" applyFill="1" applyBorder="1" applyAlignment="1">
      <alignment horizontal="left" vertical="center"/>
    </xf>
    <xf numFmtId="0" fontId="7" fillId="8" borderId="84" xfId="0" applyFont="1" applyFill="1" applyBorder="1" applyAlignment="1">
      <alignment horizontal="left" vertical="center"/>
    </xf>
    <xf numFmtId="14" fontId="43" fillId="26" borderId="159" xfId="5" applyNumberFormat="1" applyFont="1" applyBorder="1" applyProtection="1">
      <protection locked="0"/>
    </xf>
    <xf numFmtId="0" fontId="5" fillId="0" borderId="99" xfId="0" applyFont="1" applyBorder="1" applyAlignment="1">
      <alignment horizontal="left" vertical="center"/>
    </xf>
    <xf numFmtId="0" fontId="5" fillId="0" borderId="84" xfId="0" applyFont="1" applyBorder="1" applyAlignment="1">
      <alignment horizontal="left" vertical="center"/>
    </xf>
    <xf numFmtId="0" fontId="5" fillId="12" borderId="110" xfId="0" applyFont="1" applyFill="1" applyBorder="1" applyAlignment="1">
      <alignment horizontal="right" vertical="center"/>
    </xf>
    <xf numFmtId="0" fontId="5" fillId="12" borderId="96" xfId="0" applyFont="1" applyFill="1" applyBorder="1" applyAlignment="1">
      <alignment horizontal="right" vertical="center"/>
    </xf>
    <xf numFmtId="0" fontId="5" fillId="0" borderId="95" xfId="0" applyFont="1" applyBorder="1" applyAlignment="1">
      <alignment horizontal="left" vertical="center"/>
    </xf>
    <xf numFmtId="0" fontId="5" fillId="0" borderId="110" xfId="0" applyFont="1" applyBorder="1" applyAlignment="1">
      <alignment horizontal="left" vertical="center"/>
    </xf>
    <xf numFmtId="0" fontId="5" fillId="0" borderId="96" xfId="0" applyFont="1" applyBorder="1" applyAlignment="1">
      <alignment horizontal="left" vertical="center"/>
    </xf>
    <xf numFmtId="0" fontId="5" fillId="0" borderId="2" xfId="0" applyFont="1" applyBorder="1" applyAlignment="1">
      <alignment horizontal="left" vertical="center"/>
    </xf>
    <xf numFmtId="0" fontId="6" fillId="0" borderId="84" xfId="0" applyFont="1" applyBorder="1" applyAlignment="1">
      <alignment horizontal="left" vertical="center" wrapText="1"/>
    </xf>
    <xf numFmtId="0" fontId="6" fillId="23" borderId="90" xfId="0" applyFont="1" applyFill="1" applyBorder="1" applyAlignment="1" applyProtection="1">
      <alignment horizontal="center"/>
      <protection locked="0"/>
    </xf>
    <xf numFmtId="0" fontId="6" fillId="23" borderId="91" xfId="0" applyFont="1" applyFill="1" applyBorder="1" applyAlignment="1" applyProtection="1">
      <alignment horizontal="center"/>
      <protection locked="0"/>
    </xf>
    <xf numFmtId="0" fontId="6" fillId="23" borderId="104" xfId="0" applyFont="1" applyFill="1" applyBorder="1" applyAlignment="1" applyProtection="1">
      <alignment horizontal="center"/>
      <protection locked="0"/>
    </xf>
    <xf numFmtId="0" fontId="6" fillId="23" borderId="5" xfId="0" applyFont="1" applyFill="1" applyBorder="1" applyAlignment="1" applyProtection="1">
      <alignment horizontal="center"/>
      <protection locked="0"/>
    </xf>
    <xf numFmtId="0" fontId="6" fillId="23" borderId="0" xfId="0" applyFont="1" applyFill="1" applyAlignment="1" applyProtection="1">
      <alignment horizontal="center"/>
      <protection locked="0"/>
    </xf>
    <xf numFmtId="0" fontId="6" fillId="23" borderId="10" xfId="0" applyFont="1" applyFill="1" applyBorder="1" applyAlignment="1" applyProtection="1">
      <alignment horizontal="center"/>
      <protection locked="0"/>
    </xf>
    <xf numFmtId="0" fontId="6" fillId="23" borderId="93" xfId="0" applyFont="1" applyFill="1" applyBorder="1" applyAlignment="1" applyProtection="1">
      <alignment horizontal="center"/>
      <protection locked="0"/>
    </xf>
    <xf numFmtId="0" fontId="6" fillId="23" borderId="1" xfId="0" applyFont="1" applyFill="1" applyBorder="1" applyAlignment="1" applyProtection="1">
      <alignment horizontal="center"/>
      <protection locked="0"/>
    </xf>
    <xf numFmtId="0" fontId="6" fillId="23" borderId="105" xfId="0" applyFont="1" applyFill="1" applyBorder="1" applyAlignment="1" applyProtection="1">
      <alignment horizontal="center"/>
      <protection locked="0"/>
    </xf>
    <xf numFmtId="0" fontId="6" fillId="0" borderId="110" xfId="0" applyFont="1" applyBorder="1" applyAlignment="1">
      <alignment horizontal="left" vertical="center" wrapText="1"/>
    </xf>
    <xf numFmtId="0" fontId="6" fillId="0" borderId="96" xfId="0" applyFont="1" applyBorder="1" applyAlignment="1">
      <alignment horizontal="left" vertical="center" wrapText="1"/>
    </xf>
    <xf numFmtId="0" fontId="43" fillId="26" borderId="155" xfId="5" applyFont="1" applyBorder="1" applyProtection="1">
      <protection locked="0"/>
    </xf>
    <xf numFmtId="0" fontId="6" fillId="0" borderId="95" xfId="0" applyFont="1" applyBorder="1" applyAlignment="1">
      <alignment horizontal="left" vertical="center" wrapText="1"/>
    </xf>
    <xf numFmtId="0" fontId="43" fillId="26" borderId="161" xfId="5" applyFont="1" applyBorder="1" applyProtection="1">
      <protection locked="0"/>
    </xf>
    <xf numFmtId="0" fontId="43" fillId="26" borderId="163" xfId="5" applyFont="1" applyBorder="1" applyAlignment="1" applyProtection="1">
      <alignment horizontal="center"/>
      <protection locked="0"/>
    </xf>
    <xf numFmtId="0" fontId="43" fillId="26" borderId="164" xfId="5" applyFont="1" applyBorder="1" applyAlignment="1" applyProtection="1">
      <alignment horizontal="center"/>
      <protection locked="0"/>
    </xf>
    <xf numFmtId="0" fontId="43" fillId="26" borderId="165" xfId="5" applyFont="1" applyBorder="1" applyAlignment="1" applyProtection="1">
      <alignment horizontal="center"/>
      <protection locked="0"/>
    </xf>
    <xf numFmtId="0" fontId="6" fillId="25" borderId="95" xfId="0" applyFont="1" applyFill="1" applyBorder="1" applyAlignment="1" applyProtection="1">
      <alignment horizontal="left" vertical="center" wrapText="1"/>
      <protection locked="0"/>
    </xf>
    <xf numFmtId="0" fontId="6" fillId="25" borderId="2" xfId="0" applyFont="1" applyFill="1" applyBorder="1" applyAlignment="1" applyProtection="1">
      <alignment horizontal="left" vertical="center" wrapText="1"/>
      <protection locked="0"/>
    </xf>
    <xf numFmtId="0" fontId="4" fillId="7" borderId="6" xfId="0" applyFont="1" applyFill="1" applyBorder="1" applyAlignment="1" applyProtection="1">
      <alignment vertical="center" wrapText="1"/>
      <protection locked="0"/>
    </xf>
    <xf numFmtId="0" fontId="4" fillId="7" borderId="7" xfId="0" applyFont="1" applyFill="1" applyBorder="1" applyAlignment="1" applyProtection="1">
      <alignment vertical="center" wrapText="1"/>
      <protection locked="0"/>
    </xf>
    <xf numFmtId="0" fontId="6" fillId="0" borderId="109" xfId="0" applyFont="1" applyBorder="1" applyAlignment="1">
      <alignment horizontal="left" vertical="center" wrapText="1"/>
    </xf>
    <xf numFmtId="0" fontId="6" fillId="0" borderId="91" xfId="0" applyFont="1" applyBorder="1" applyAlignment="1">
      <alignment horizontal="left" vertical="center" wrapText="1"/>
    </xf>
    <xf numFmtId="0" fontId="6" fillId="0" borderId="170" xfId="0" applyFont="1" applyBorder="1" applyAlignment="1">
      <alignment horizontal="left" vertical="center" wrapText="1"/>
    </xf>
    <xf numFmtId="0" fontId="6" fillId="0" borderId="125" xfId="0" applyFont="1" applyBorder="1" applyAlignment="1">
      <alignment horizontal="left" vertical="center" wrapText="1"/>
    </xf>
    <xf numFmtId="0" fontId="6" fillId="5" borderId="103" xfId="0" applyFont="1" applyFill="1" applyBorder="1" applyAlignment="1">
      <alignment horizontal="center"/>
    </xf>
    <xf numFmtId="0" fontId="6" fillId="5" borderId="7" xfId="0" applyFont="1" applyFill="1" applyBorder="1" applyAlignment="1">
      <alignment horizontal="center"/>
    </xf>
    <xf numFmtId="0" fontId="6" fillId="5" borderId="8" xfId="0" applyFont="1" applyFill="1" applyBorder="1" applyAlignment="1">
      <alignment horizontal="center"/>
    </xf>
    <xf numFmtId="0" fontId="4" fillId="0" borderId="99" xfId="0" applyFont="1" applyBorder="1" applyAlignment="1">
      <alignment horizontal="left" vertical="center"/>
    </xf>
    <xf numFmtId="0" fontId="4" fillId="0" borderId="84" xfId="0" applyFont="1" applyBorder="1" applyAlignment="1">
      <alignment horizontal="left" vertical="center"/>
    </xf>
    <xf numFmtId="0" fontId="5" fillId="12" borderId="110" xfId="0" applyFont="1" applyFill="1" applyBorder="1" applyAlignment="1">
      <alignment horizontal="left" vertical="center"/>
    </xf>
    <xf numFmtId="0" fontId="5" fillId="12" borderId="96" xfId="0" applyFont="1" applyFill="1" applyBorder="1" applyAlignment="1">
      <alignment horizontal="left" vertical="center"/>
    </xf>
    <xf numFmtId="0" fontId="41" fillId="26" borderId="127" xfId="5" applyFont="1" applyBorder="1" applyAlignment="1" applyProtection="1">
      <alignment horizontal="left" vertical="top"/>
      <protection locked="0"/>
    </xf>
    <xf numFmtId="0" fontId="41" fillId="26" borderId="115" xfId="5" applyFont="1" applyBorder="1" applyAlignment="1" applyProtection="1">
      <alignment horizontal="left" vertical="top"/>
      <protection locked="0"/>
    </xf>
    <xf numFmtId="0" fontId="41" fillId="26" borderId="116" xfId="5" applyFont="1" applyBorder="1" applyAlignment="1" applyProtection="1">
      <alignment horizontal="left" vertical="top"/>
      <protection locked="0"/>
    </xf>
    <xf numFmtId="0" fontId="6" fillId="5" borderId="101" xfId="0" applyFont="1" applyFill="1" applyBorder="1" applyAlignment="1">
      <alignment horizontal="left" wrapText="1"/>
    </xf>
    <xf numFmtId="0" fontId="6" fillId="5" borderId="98" xfId="0" applyFont="1" applyFill="1" applyBorder="1" applyAlignment="1">
      <alignment horizontal="left"/>
    </xf>
    <xf numFmtId="0" fontId="6" fillId="5" borderId="172" xfId="0" applyFont="1" applyFill="1" applyBorder="1" applyAlignment="1">
      <alignment horizontal="left"/>
    </xf>
    <xf numFmtId="14" fontId="43" fillId="26" borderId="174" xfId="5" applyNumberFormat="1" applyFont="1" applyBorder="1" applyProtection="1">
      <protection locked="0"/>
    </xf>
    <xf numFmtId="44" fontId="5" fillId="20" borderId="0" xfId="1" applyFont="1" applyFill="1" applyBorder="1" applyAlignment="1" applyProtection="1">
      <alignment horizontal="center" vertical="top"/>
    </xf>
    <xf numFmtId="0" fontId="6" fillId="6" borderId="9" xfId="0" applyFont="1" applyFill="1" applyBorder="1" applyAlignment="1">
      <alignment horizontal="left" wrapText="1"/>
    </xf>
    <xf numFmtId="0" fontId="6" fillId="6" borderId="0" xfId="0" applyFont="1" applyFill="1" applyAlignment="1">
      <alignment horizontal="left" wrapText="1"/>
    </xf>
    <xf numFmtId="0" fontId="6" fillId="6" borderId="10" xfId="0" applyFont="1" applyFill="1" applyBorder="1" applyAlignment="1">
      <alignment horizontal="left" wrapText="1"/>
    </xf>
    <xf numFmtId="0" fontId="6" fillId="5" borderId="95" xfId="0" applyFont="1" applyFill="1" applyBorder="1" applyAlignment="1">
      <alignment horizontal="center"/>
    </xf>
    <xf numFmtId="0" fontId="6" fillId="5" borderId="2" xfId="0" applyFont="1" applyFill="1" applyBorder="1" applyAlignment="1">
      <alignment horizontal="center"/>
    </xf>
    <xf numFmtId="0" fontId="6" fillId="5" borderId="102" xfId="0" applyFont="1" applyFill="1" applyBorder="1" applyAlignment="1">
      <alignment horizontal="center"/>
    </xf>
    <xf numFmtId="169" fontId="45" fillId="24" borderId="156" xfId="3" applyNumberFormat="1" applyFont="1" applyAlignment="1" applyProtection="1">
      <alignment horizontal="center" vertical="top"/>
    </xf>
    <xf numFmtId="0" fontId="41" fillId="26" borderId="90" xfId="5" applyFont="1" applyBorder="1" applyAlignment="1" applyProtection="1">
      <alignment horizontal="center"/>
      <protection locked="0"/>
    </xf>
    <xf numFmtId="0" fontId="41" fillId="26" borderId="91" xfId="5" applyFont="1" applyBorder="1" applyAlignment="1" applyProtection="1">
      <alignment horizontal="center"/>
      <protection locked="0"/>
    </xf>
    <xf numFmtId="0" fontId="41" fillId="26" borderId="104" xfId="5" applyFont="1" applyBorder="1" applyAlignment="1" applyProtection="1">
      <alignment horizontal="center"/>
      <protection locked="0"/>
    </xf>
    <xf numFmtId="0" fontId="41" fillId="26" borderId="5" xfId="5" applyFont="1" applyBorder="1" applyAlignment="1" applyProtection="1">
      <alignment horizontal="center"/>
      <protection locked="0"/>
    </xf>
    <xf numFmtId="0" fontId="41" fillId="26" borderId="0" xfId="5" applyFont="1" applyBorder="1" applyAlignment="1" applyProtection="1">
      <alignment horizontal="center"/>
      <protection locked="0"/>
    </xf>
    <xf numFmtId="0" fontId="41" fillId="26" borderId="10" xfId="5" applyFont="1" applyBorder="1" applyAlignment="1" applyProtection="1">
      <alignment horizontal="center"/>
      <protection locked="0"/>
    </xf>
    <xf numFmtId="0" fontId="41" fillId="26" borderId="93" xfId="5" applyFont="1" applyBorder="1" applyAlignment="1" applyProtection="1">
      <alignment horizontal="center"/>
      <protection locked="0"/>
    </xf>
    <xf numFmtId="0" fontId="41" fillId="26" borderId="1" xfId="5" applyFont="1" applyBorder="1" applyAlignment="1" applyProtection="1">
      <alignment horizontal="center"/>
      <protection locked="0"/>
    </xf>
    <xf numFmtId="0" fontId="41" fillId="26" borderId="105" xfId="5" applyFont="1" applyBorder="1" applyAlignment="1" applyProtection="1">
      <alignment horizontal="center"/>
      <protection locked="0"/>
    </xf>
    <xf numFmtId="0" fontId="4" fillId="5" borderId="108" xfId="0" applyFont="1" applyFill="1" applyBorder="1" applyAlignment="1">
      <alignment horizontal="left" wrapText="1"/>
    </xf>
    <xf numFmtId="0" fontId="4" fillId="5" borderId="1" xfId="0" applyFont="1" applyFill="1" applyBorder="1" applyAlignment="1">
      <alignment horizontal="left" wrapText="1"/>
    </xf>
    <xf numFmtId="0" fontId="4" fillId="5" borderId="105" xfId="0" applyFont="1" applyFill="1" applyBorder="1" applyAlignment="1">
      <alignment horizontal="left" wrapText="1"/>
    </xf>
    <xf numFmtId="44" fontId="39" fillId="27" borderId="84" xfId="1" applyFont="1" applyFill="1" applyBorder="1" applyAlignment="1" applyProtection="1">
      <alignment horizontal="center" vertical="top"/>
    </xf>
    <xf numFmtId="0" fontId="43" fillId="26" borderId="173" xfId="5" applyFont="1" applyBorder="1" applyProtection="1">
      <protection locked="0"/>
    </xf>
    <xf numFmtId="0" fontId="6" fillId="5" borderId="9" xfId="0" applyFont="1" applyFill="1" applyBorder="1" applyAlignment="1">
      <alignment horizontal="left" wrapText="1"/>
    </xf>
    <xf numFmtId="0" fontId="6" fillId="5" borderId="82" xfId="0" applyFont="1" applyFill="1" applyBorder="1" applyAlignment="1">
      <alignment horizontal="left" wrapText="1"/>
    </xf>
    <xf numFmtId="0" fontId="6" fillId="5" borderId="83" xfId="0" applyFont="1" applyFill="1" applyBorder="1" applyAlignment="1">
      <alignment horizontal="left" wrapText="1"/>
    </xf>
    <xf numFmtId="0" fontId="5" fillId="0" borderId="99" xfId="0" applyFont="1" applyBorder="1" applyAlignment="1">
      <alignment horizontal="right" vertical="center"/>
    </xf>
    <xf numFmtId="0" fontId="5" fillId="0" borderId="84" xfId="0" applyFont="1" applyBorder="1" applyAlignment="1">
      <alignment horizontal="right" vertical="center"/>
    </xf>
    <xf numFmtId="0" fontId="6" fillId="0" borderId="2" xfId="0" applyFont="1" applyBorder="1" applyAlignment="1">
      <alignment horizontal="left" vertical="center" wrapText="1"/>
    </xf>
    <xf numFmtId="0" fontId="6" fillId="0" borderId="102" xfId="0" applyFont="1" applyBorder="1" applyAlignment="1">
      <alignment horizontal="left" vertical="center" wrapText="1"/>
    </xf>
    <xf numFmtId="0" fontId="6" fillId="5" borderId="2" xfId="0" applyFont="1" applyFill="1" applyBorder="1" applyAlignment="1">
      <alignment horizontal="center" vertical="center" wrapText="1"/>
    </xf>
    <xf numFmtId="0" fontId="5" fillId="0" borderId="95" xfId="0" applyFont="1" applyBorder="1" applyAlignment="1">
      <alignment horizontal="right" vertical="center"/>
    </xf>
    <xf numFmtId="0" fontId="6" fillId="6" borderId="108" xfId="0" applyFont="1" applyFill="1" applyBorder="1" applyAlignment="1">
      <alignment horizontal="left" wrapText="1"/>
    </xf>
    <xf numFmtId="0" fontId="6" fillId="6" borderId="1" xfId="0" applyFont="1" applyFill="1" applyBorder="1" applyAlignment="1">
      <alignment horizontal="left" wrapText="1"/>
    </xf>
    <xf numFmtId="0" fontId="6" fillId="6" borderId="105" xfId="0" applyFont="1" applyFill="1" applyBorder="1" applyAlignment="1">
      <alignment horizontal="left" wrapText="1"/>
    </xf>
    <xf numFmtId="169" fontId="45" fillId="24" borderId="158" xfId="3" applyNumberFormat="1" applyFont="1" applyBorder="1" applyAlignment="1" applyProtection="1">
      <alignment horizontal="center" vertical="top"/>
    </xf>
    <xf numFmtId="0" fontId="6" fillId="5" borderId="157" xfId="0" applyFont="1" applyFill="1" applyBorder="1" applyAlignment="1">
      <alignment horizontal="left" vertical="top" wrapText="1"/>
    </xf>
    <xf numFmtId="0" fontId="6" fillId="5" borderId="106" xfId="0" applyFont="1" applyFill="1" applyBorder="1" applyAlignment="1">
      <alignment horizontal="left" vertical="top" wrapText="1"/>
    </xf>
    <xf numFmtId="0" fontId="6" fillId="5" borderId="123" xfId="0" applyFont="1" applyFill="1" applyBorder="1" applyAlignment="1">
      <alignment horizontal="left" vertical="top" wrapText="1"/>
    </xf>
    <xf numFmtId="0" fontId="6" fillId="5" borderId="93" xfId="0" applyFont="1" applyFill="1" applyBorder="1" applyAlignment="1" applyProtection="1">
      <alignment horizontal="center" wrapText="1"/>
      <protection locked="0"/>
    </xf>
    <xf numFmtId="0" fontId="6" fillId="5" borderId="1" xfId="0" applyFont="1" applyFill="1" applyBorder="1" applyAlignment="1" applyProtection="1">
      <alignment horizontal="center" wrapText="1"/>
      <protection locked="0"/>
    </xf>
    <xf numFmtId="0" fontId="6" fillId="5" borderId="81" xfId="0" applyFont="1" applyFill="1" applyBorder="1" applyAlignment="1" applyProtection="1">
      <alignment horizontal="left" wrapText="1"/>
      <protection locked="0"/>
    </xf>
    <xf numFmtId="0" fontId="6" fillId="5" borderId="82" xfId="0" applyFont="1" applyFill="1" applyBorder="1" applyAlignment="1" applyProtection="1">
      <alignment horizontal="left" wrapText="1"/>
      <protection locked="0"/>
    </xf>
    <xf numFmtId="0" fontId="6" fillId="5" borderId="83" xfId="0" applyFont="1" applyFill="1" applyBorder="1" applyAlignment="1" applyProtection="1">
      <alignment horizontal="left" wrapText="1"/>
      <protection locked="0"/>
    </xf>
    <xf numFmtId="0" fontId="7" fillId="8" borderId="127" xfId="0" applyFont="1" applyFill="1" applyBorder="1" applyAlignment="1">
      <alignment horizontal="left" vertical="center"/>
    </xf>
    <xf numFmtId="0" fontId="7" fillId="8" borderId="115" xfId="0" applyFont="1" applyFill="1" applyBorder="1" applyAlignment="1">
      <alignment horizontal="left" vertical="center"/>
    </xf>
    <xf numFmtId="0" fontId="5" fillId="23" borderId="90" xfId="0" applyFont="1" applyFill="1" applyBorder="1" applyAlignment="1" applyProtection="1">
      <alignment horizontal="center" vertical="center" wrapText="1"/>
      <protection locked="0"/>
    </xf>
    <xf numFmtId="0" fontId="5" fillId="23" borderId="104" xfId="0" applyFont="1" applyFill="1" applyBorder="1" applyAlignment="1" applyProtection="1">
      <alignment horizontal="center" vertical="center" wrapText="1"/>
      <protection locked="0"/>
    </xf>
    <xf numFmtId="0" fontId="5" fillId="23" borderId="5" xfId="0" applyFont="1" applyFill="1" applyBorder="1" applyAlignment="1" applyProtection="1">
      <alignment horizontal="center" vertical="center" wrapText="1"/>
      <protection locked="0"/>
    </xf>
    <xf numFmtId="0" fontId="5" fillId="23" borderId="10" xfId="0" applyFont="1" applyFill="1" applyBorder="1" applyAlignment="1" applyProtection="1">
      <alignment horizontal="center" vertical="center" wrapText="1"/>
      <protection locked="0"/>
    </xf>
    <xf numFmtId="0" fontId="5" fillId="23" borderId="93" xfId="0" applyFont="1" applyFill="1" applyBorder="1" applyAlignment="1" applyProtection="1">
      <alignment horizontal="center" vertical="center" wrapText="1"/>
      <protection locked="0"/>
    </xf>
    <xf numFmtId="0" fontId="5" fillId="23" borderId="105" xfId="0" applyFont="1" applyFill="1" applyBorder="1" applyAlignment="1" applyProtection="1">
      <alignment horizontal="center" vertical="center" wrapText="1"/>
      <protection locked="0"/>
    </xf>
    <xf numFmtId="0" fontId="6" fillId="5" borderId="93" xfId="0" applyFont="1" applyFill="1" applyBorder="1" applyAlignment="1">
      <alignment horizontal="center"/>
    </xf>
    <xf numFmtId="0" fontId="6" fillId="5" borderId="105" xfId="0" applyFont="1" applyFill="1" applyBorder="1" applyAlignment="1">
      <alignment horizontal="center"/>
    </xf>
    <xf numFmtId="0" fontId="17" fillId="10" borderId="6" xfId="0" applyFont="1" applyFill="1" applyBorder="1" applyAlignment="1">
      <alignment horizontal="center"/>
    </xf>
    <xf numFmtId="0" fontId="17" fillId="10" borderId="7" xfId="0" applyFont="1" applyFill="1" applyBorder="1" applyAlignment="1">
      <alignment horizontal="center"/>
    </xf>
    <xf numFmtId="0" fontId="17" fillId="10" borderId="8" xfId="0" applyFont="1" applyFill="1" applyBorder="1" applyAlignment="1">
      <alignment horizontal="center"/>
    </xf>
    <xf numFmtId="0" fontId="47" fillId="3" borderId="70" xfId="0" applyFont="1" applyFill="1" applyBorder="1" applyAlignment="1" applyProtection="1">
      <alignment wrapText="1"/>
      <protection locked="0"/>
    </xf>
    <xf numFmtId="0" fontId="15" fillId="0" borderId="71" xfId="0" applyFont="1" applyBorder="1" applyAlignment="1" applyProtection="1">
      <alignment wrapText="1"/>
      <protection locked="0"/>
    </xf>
    <xf numFmtId="0" fontId="3" fillId="0" borderId="71" xfId="0" applyFont="1" applyBorder="1" applyProtection="1">
      <protection locked="0"/>
    </xf>
    <xf numFmtId="0" fontId="3" fillId="0" borderId="72" xfId="0" applyFont="1" applyBorder="1" applyProtection="1">
      <protection locked="0"/>
    </xf>
    <xf numFmtId="3" fontId="46" fillId="23" borderId="1" xfId="0" applyNumberFormat="1" applyFont="1" applyFill="1" applyBorder="1" applyAlignment="1" applyProtection="1">
      <alignment horizontal="left"/>
      <protection locked="0"/>
    </xf>
    <xf numFmtId="3" fontId="46" fillId="23" borderId="2" xfId="0" applyNumberFormat="1" applyFont="1" applyFill="1" applyBorder="1" applyAlignment="1" applyProtection="1">
      <alignment horizontal="left"/>
      <protection locked="0"/>
    </xf>
    <xf numFmtId="0" fontId="22" fillId="31" borderId="0" xfId="0" applyFont="1" applyFill="1" applyAlignment="1">
      <alignment horizontal="center"/>
    </xf>
    <xf numFmtId="0" fontId="20" fillId="29" borderId="117" xfId="0" applyFont="1" applyFill="1" applyBorder="1" applyAlignment="1">
      <alignment horizontal="left" vertical="center"/>
    </xf>
    <xf numFmtId="0" fontId="20" fillId="29" borderId="113" xfId="0" applyFont="1" applyFill="1" applyBorder="1" applyAlignment="1">
      <alignment horizontal="left" vertical="center"/>
    </xf>
    <xf numFmtId="0" fontId="20" fillId="29" borderId="7" xfId="0" applyFont="1" applyFill="1" applyBorder="1" applyAlignment="1">
      <alignment horizontal="left" vertical="center"/>
    </xf>
    <xf numFmtId="0" fontId="20" fillId="22" borderId="117" xfId="0" applyFont="1" applyFill="1" applyBorder="1" applyAlignment="1">
      <alignment horizontal="center" vertical="center"/>
    </xf>
    <xf numFmtId="0" fontId="20" fillId="22" borderId="113" xfId="0" applyFont="1" applyFill="1" applyBorder="1" applyAlignment="1">
      <alignment horizontal="center" vertical="center"/>
    </xf>
    <xf numFmtId="0" fontId="20" fillId="22" borderId="80" xfId="0" applyFont="1" applyFill="1" applyBorder="1" applyAlignment="1">
      <alignment horizontal="center" vertical="center"/>
    </xf>
    <xf numFmtId="0" fontId="20" fillId="22" borderId="7" xfId="0" applyFont="1" applyFill="1" applyBorder="1" applyAlignment="1">
      <alignment horizontal="center" vertical="center"/>
    </xf>
    <xf numFmtId="0" fontId="20" fillId="22" borderId="8" xfId="0" applyFont="1" applyFill="1" applyBorder="1" applyAlignment="1">
      <alignment horizontal="center" vertical="center"/>
    </xf>
    <xf numFmtId="0" fontId="24" fillId="0" borderId="0" xfId="0" applyFont="1" applyAlignment="1">
      <alignment horizontal="center" vertical="center" textRotation="90"/>
    </xf>
    <xf numFmtId="0" fontId="24" fillId="0" borderId="0" xfId="0" applyFont="1" applyAlignment="1">
      <alignment horizontal="center" vertical="center"/>
    </xf>
    <xf numFmtId="0" fontId="25" fillId="20" borderId="0" xfId="0" applyFont="1" applyFill="1" applyAlignment="1">
      <alignment horizontal="right"/>
    </xf>
    <xf numFmtId="0" fontId="25" fillId="20" borderId="0" xfId="0" applyFont="1" applyFill="1" applyAlignment="1">
      <alignment horizontal="right" vertical="center"/>
    </xf>
    <xf numFmtId="0" fontId="23" fillId="0" borderId="0" xfId="0" applyFont="1" applyAlignment="1">
      <alignment horizontal="center"/>
    </xf>
    <xf numFmtId="0" fontId="6" fillId="0" borderId="0" xfId="0" applyFont="1" applyAlignment="1">
      <alignment horizontal="center" vertical="center"/>
    </xf>
    <xf numFmtId="0" fontId="24" fillId="0" borderId="0" xfId="0" applyFont="1" applyAlignment="1">
      <alignment horizontal="left" vertical="center"/>
    </xf>
    <xf numFmtId="9" fontId="27" fillId="18" borderId="0" xfId="0" applyNumberFormat="1" applyFont="1" applyFill="1" applyAlignment="1">
      <alignment horizontal="center" vertical="center" wrapText="1"/>
    </xf>
    <xf numFmtId="0" fontId="35" fillId="12" borderId="0" xfId="0" applyFont="1" applyFill="1" applyAlignment="1">
      <alignment horizontal="left" vertical="center"/>
    </xf>
    <xf numFmtId="0" fontId="35" fillId="12" borderId="0" xfId="0" applyFont="1" applyFill="1" applyAlignment="1">
      <alignment horizontal="left" vertical="center" indent="1"/>
    </xf>
    <xf numFmtId="0" fontId="3" fillId="0" borderId="133" xfId="0" applyFont="1" applyBorder="1" applyAlignment="1">
      <alignment horizontal="left" vertical="center" wrapText="1" indent="1"/>
    </xf>
    <xf numFmtId="0" fontId="8" fillId="23" borderId="0" xfId="0" applyFont="1" applyFill="1" applyAlignment="1" applyProtection="1">
      <alignment horizontal="left"/>
      <protection locked="0"/>
    </xf>
  </cellXfs>
  <cellStyles count="6">
    <cellStyle name="Currency" xfId="1" builtinId="4"/>
    <cellStyle name="Inputs" xfId="5" xr:uid="{0C8279BE-E91D-45F0-9EA6-AE7E7EF542DF}"/>
    <cellStyle name="Linked Cells" xfId="4" xr:uid="{28223CB8-1614-40B3-8A25-AE85D8F5ADF2}"/>
    <cellStyle name="Normal" xfId="0" builtinId="0"/>
    <cellStyle name="Output" xfId="3" builtinId="21" customBuiltin="1"/>
    <cellStyle name="Percent" xfId="2" builtinId="5"/>
  </cellStyles>
  <dxfs count="42">
    <dxf>
      <fill>
        <patternFill>
          <bgColor theme="0" tint="-0.14996795556505021"/>
        </patternFill>
      </fill>
    </dxf>
    <dxf>
      <fill>
        <patternFill>
          <bgColor theme="3" tint="0.79998168889431442"/>
        </patternFill>
      </fill>
    </dxf>
    <dxf>
      <fill>
        <patternFill>
          <bgColor rgb="FFFFC000"/>
        </patternFill>
      </fill>
    </dxf>
    <dxf>
      <fill>
        <patternFill>
          <bgColor theme="6" tint="0.39994506668294322"/>
        </patternFill>
      </fill>
    </dxf>
    <dxf>
      <fill>
        <patternFill>
          <bgColor rgb="FF00B050"/>
        </patternFill>
      </fill>
    </dxf>
    <dxf>
      <fill>
        <patternFill>
          <bgColor rgb="FFFFFF00"/>
        </patternFill>
      </fill>
    </dxf>
    <dxf>
      <fill>
        <patternFill>
          <bgColor rgb="FFFF9900"/>
        </patternFill>
      </fill>
    </dxf>
    <dxf>
      <fill>
        <patternFill>
          <bgColor rgb="FFFF0000"/>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ill>
        <patternFill>
          <bgColor rgb="FFFF7C80"/>
        </patternFill>
      </fill>
    </dxf>
    <dxf>
      <fill>
        <patternFill>
          <bgColor theme="7" tint="0.39994506668294322"/>
        </patternFill>
      </fill>
    </dxf>
    <dxf>
      <fill>
        <patternFill>
          <bgColor theme="9" tint="0.39994506668294322"/>
        </patternFill>
      </fill>
    </dxf>
    <dxf>
      <fill>
        <patternFill>
          <bgColor rgb="FFFF7C80"/>
        </patternFill>
      </fill>
    </dxf>
    <dxf>
      <fill>
        <patternFill>
          <bgColor theme="7" tint="0.39994506668294322"/>
        </patternFill>
      </fill>
    </dxf>
    <dxf>
      <fill>
        <patternFill>
          <bgColor theme="9" tint="0.39994506668294322"/>
        </patternFill>
      </fill>
    </dxf>
    <dxf>
      <font>
        <color rgb="FF00B050"/>
      </font>
      <fill>
        <patternFill>
          <bgColor rgb="FF00B050"/>
        </patternFill>
      </fill>
    </dxf>
    <dxf>
      <font>
        <color rgb="FFFFFF00"/>
      </font>
      <fill>
        <patternFill>
          <bgColor rgb="FFFFFF00"/>
        </patternFill>
      </fill>
    </dxf>
    <dxf>
      <font>
        <color rgb="FFFFC000"/>
      </font>
      <fill>
        <patternFill>
          <bgColor rgb="FFFFC000"/>
        </patternFill>
      </fill>
    </dxf>
    <dxf>
      <font>
        <color rgb="FFFF0000"/>
      </font>
      <fill>
        <patternFill>
          <bgColor rgb="FFFF000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9999"/>
        </patternFill>
      </fill>
    </dxf>
    <dxf>
      <fill>
        <patternFill>
          <bgColor rgb="FFFFCC99"/>
        </patternFill>
      </fill>
    </dxf>
    <dxf>
      <fill>
        <patternFill>
          <bgColor rgb="FFFF9999"/>
        </patternFill>
      </fill>
    </dxf>
    <dxf>
      <fill>
        <patternFill>
          <bgColor rgb="FFFFCC99"/>
        </patternFill>
      </fill>
    </dxf>
    <dxf>
      <fill>
        <patternFill>
          <bgColor rgb="FFFF9999"/>
        </patternFill>
      </fill>
    </dxf>
    <dxf>
      <fill>
        <patternFill>
          <bgColor rgb="FFFFCC99"/>
        </patternFill>
      </fill>
    </dxf>
    <dxf>
      <fill>
        <patternFill>
          <bgColor rgb="FFFF9999"/>
        </patternFill>
      </fill>
    </dxf>
    <dxf>
      <fill>
        <patternFill>
          <bgColor rgb="FFFFCC99"/>
        </patternFill>
      </fill>
    </dxf>
    <dxf>
      <fill>
        <patternFill>
          <bgColor rgb="FFFF7C80"/>
        </patternFill>
      </fill>
    </dxf>
    <dxf>
      <fill>
        <patternFill>
          <bgColor theme="7" tint="0.39994506668294322"/>
        </patternFill>
      </fill>
    </dxf>
    <dxf>
      <fill>
        <patternFill>
          <bgColor theme="9"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colors>
    <mruColors>
      <color rgb="FF8EA9DB"/>
      <color rgb="FF203764"/>
      <color rgb="FFFFF2CC"/>
      <color rgb="FFF9FBF7"/>
      <color rgb="FFFF7C80"/>
      <color rgb="FFFF9900"/>
      <color rgb="FFA9D08E"/>
      <color rgb="FFA6A6A6"/>
      <color rgb="FF00FFFF"/>
      <color rgb="FF2746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2</xdr:col>
      <xdr:colOff>603250</xdr:colOff>
      <xdr:row>1</xdr:row>
      <xdr:rowOff>63500</xdr:rowOff>
    </xdr:from>
    <xdr:to>
      <xdr:col>5</xdr:col>
      <xdr:colOff>168446</xdr:colOff>
      <xdr:row>2</xdr:row>
      <xdr:rowOff>93491</xdr:rowOff>
    </xdr:to>
    <xdr:pic>
      <xdr:nvPicPr>
        <xdr:cNvPr id="2" name="Picture 1">
          <a:extLst>
            <a:ext uri="{FF2B5EF4-FFF2-40B4-BE49-F238E27FC236}">
              <a16:creationId xmlns:a16="http://schemas.microsoft.com/office/drawing/2014/main" id="{6D39856D-988C-434E-AAAA-A2217437E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73750" y="247650"/>
          <a:ext cx="1397806" cy="290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243432</xdr:colOff>
      <xdr:row>0</xdr:row>
      <xdr:rowOff>164353</xdr:rowOff>
    </xdr:from>
    <xdr:to>
      <xdr:col>8</xdr:col>
      <xdr:colOff>1469120</xdr:colOff>
      <xdr:row>2</xdr:row>
      <xdr:rowOff>187325</xdr:rowOff>
    </xdr:to>
    <xdr:pic>
      <xdr:nvPicPr>
        <xdr:cNvPr id="7" name="Picture 2">
          <a:extLst>
            <a:ext uri="{FF2B5EF4-FFF2-40B4-BE49-F238E27FC236}">
              <a16:creationId xmlns:a16="http://schemas.microsoft.com/office/drawing/2014/main" id="{2A30F095-187D-4AED-E0F1-0EF5AC624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01432" y="164353"/>
          <a:ext cx="2038488" cy="4452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2234259</xdr:colOff>
      <xdr:row>1</xdr:row>
      <xdr:rowOff>23519</xdr:rowOff>
    </xdr:from>
    <xdr:to>
      <xdr:col>4</xdr:col>
      <xdr:colOff>1217497</xdr:colOff>
      <xdr:row>2</xdr:row>
      <xdr:rowOff>60456</xdr:rowOff>
    </xdr:to>
    <xdr:pic>
      <xdr:nvPicPr>
        <xdr:cNvPr id="2" name="Picture 1">
          <a:extLst>
            <a:ext uri="{FF2B5EF4-FFF2-40B4-BE49-F238E27FC236}">
              <a16:creationId xmlns:a16="http://schemas.microsoft.com/office/drawing/2014/main" id="{52C942BC-0440-418F-A496-3669024EAF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67963" y="203828"/>
          <a:ext cx="1397806" cy="2903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1667435</xdr:colOff>
      <xdr:row>1</xdr:row>
      <xdr:rowOff>98612</xdr:rowOff>
    </xdr:from>
    <xdr:to>
      <xdr:col>3</xdr:col>
      <xdr:colOff>1162752</xdr:colOff>
      <xdr:row>2</xdr:row>
      <xdr:rowOff>206151</xdr:rowOff>
    </xdr:to>
    <xdr:pic>
      <xdr:nvPicPr>
        <xdr:cNvPr id="2" name="image1.png">
          <a:extLst>
            <a:ext uri="{FF2B5EF4-FFF2-40B4-BE49-F238E27FC236}">
              <a16:creationId xmlns:a16="http://schemas.microsoft.com/office/drawing/2014/main" id="{8E26C270-4190-4F0F-8873-DA76021AF770}"/>
            </a:ext>
          </a:extLst>
        </xdr:cNvPr>
        <xdr:cNvPicPr>
          <a:picLocks noChangeAspect="1"/>
        </xdr:cNvPicPr>
      </xdr:nvPicPr>
      <xdr:blipFill>
        <a:blip xmlns:r="http://schemas.openxmlformats.org/officeDocument/2006/relationships" r:embed="rId1" cstate="print"/>
        <a:stretch>
          <a:fillRect/>
        </a:stretch>
      </xdr:blipFill>
      <xdr:spPr>
        <a:xfrm>
          <a:off x="4326271" y="276866"/>
          <a:ext cx="1628919" cy="3875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2616917</xdr:colOff>
      <xdr:row>0</xdr:row>
      <xdr:rowOff>146172</xdr:rowOff>
    </xdr:from>
    <xdr:to>
      <xdr:col>5</xdr:col>
      <xdr:colOff>1390080</xdr:colOff>
      <xdr:row>3</xdr:row>
      <xdr:rowOff>130848</xdr:rowOff>
    </xdr:to>
    <xdr:pic>
      <xdr:nvPicPr>
        <xdr:cNvPr id="2" name="Picture 1">
          <a:extLst>
            <a:ext uri="{FF2B5EF4-FFF2-40B4-BE49-F238E27FC236}">
              <a16:creationId xmlns:a16="http://schemas.microsoft.com/office/drawing/2014/main" id="{9D436541-2E83-4CBB-A956-70AD0B1E9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4554574" y="146172"/>
          <a:ext cx="2081121" cy="60761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meron, Jamie" id="{9667A37C-CA76-4FE3-AF3A-F2BF76749377}" userId="S::jcameron@kpmg.ca::3469a771-43cc-4d42-9286-b847c23280cc"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22" dT="2025-11-19T20:01:06.32" personId="{9667A37C-CA76-4FE3-AF3A-F2BF76749377}" id="{5871581C-77F7-410D-BD5A-00CB0B998FC7}">
    <text>Update matrix above to info below</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E6EA9-28B1-4197-B034-4A59993B3B56}">
  <sheetPr>
    <tabColor theme="5" tint="-0.499984740745262"/>
  </sheetPr>
  <dimension ref="A1:M26"/>
  <sheetViews>
    <sheetView showGridLines="0" tabSelected="1" topLeftCell="A6" zoomScaleNormal="100" workbookViewId="0">
      <selection activeCell="B11" sqref="B11"/>
    </sheetView>
  </sheetViews>
  <sheetFormatPr defaultRowHeight="14.4" x14ac:dyDescent="0.3"/>
  <cols>
    <col min="1" max="1" width="36.33203125" customWidth="1"/>
    <col min="2" max="2" width="43.33203125" customWidth="1"/>
  </cols>
  <sheetData>
    <row r="1" spans="1:13" s="19" customFormat="1" x14ac:dyDescent="0.3"/>
    <row r="2" spans="1:13" s="19" customFormat="1" ht="20.399999999999999" x14ac:dyDescent="0.35">
      <c r="A2" s="18" t="s">
        <v>128</v>
      </c>
    </row>
    <row r="3" spans="1:13" s="19" customFormat="1" ht="15.6" x14ac:dyDescent="0.3">
      <c r="A3" s="157" t="s">
        <v>287</v>
      </c>
    </row>
    <row r="4" spans="1:13" s="19" customFormat="1" x14ac:dyDescent="0.3"/>
    <row r="5" spans="1:13" s="159" customFormat="1" x14ac:dyDescent="0.3"/>
    <row r="6" spans="1:13" ht="118.2" customHeight="1" x14ac:dyDescent="0.3">
      <c r="A6" s="481" t="s">
        <v>293</v>
      </c>
      <c r="B6" s="481"/>
      <c r="C6" s="167"/>
      <c r="D6" s="167"/>
      <c r="E6" s="167"/>
      <c r="F6" s="167"/>
      <c r="G6" s="167"/>
      <c r="H6" s="167"/>
      <c r="I6" s="167"/>
      <c r="J6" s="167"/>
      <c r="K6" s="19"/>
      <c r="L6" s="19"/>
      <c r="M6" s="19"/>
    </row>
    <row r="7" spans="1:13" x14ac:dyDescent="0.3">
      <c r="A7" s="165"/>
      <c r="B7" s="165"/>
      <c r="C7" s="167"/>
      <c r="D7" s="167"/>
      <c r="E7" s="167"/>
      <c r="F7" s="167"/>
      <c r="G7" s="167"/>
      <c r="H7" s="167"/>
      <c r="I7" s="167"/>
      <c r="J7" s="167"/>
      <c r="K7" s="19"/>
      <c r="L7" s="19"/>
      <c r="M7" s="19"/>
    </row>
    <row r="8" spans="1:13" x14ac:dyDescent="0.3">
      <c r="A8" s="160" t="s">
        <v>298</v>
      </c>
      <c r="B8" s="160"/>
    </row>
    <row r="9" spans="1:13" ht="42" x14ac:dyDescent="0.3">
      <c r="A9" s="169" t="s">
        <v>292</v>
      </c>
      <c r="B9" s="168" t="s">
        <v>306</v>
      </c>
    </row>
    <row r="10" spans="1:13" ht="28.2" x14ac:dyDescent="0.3">
      <c r="A10" s="169" t="s">
        <v>291</v>
      </c>
      <c r="B10" s="168" t="s">
        <v>307</v>
      </c>
    </row>
    <row r="11" spans="1:13" ht="28.2" x14ac:dyDescent="0.3">
      <c r="A11" s="169" t="s">
        <v>339</v>
      </c>
      <c r="B11" s="168" t="s">
        <v>340</v>
      </c>
    </row>
    <row r="12" spans="1:13" ht="55.8" x14ac:dyDescent="0.3">
      <c r="A12" s="169" t="s">
        <v>288</v>
      </c>
      <c r="B12" s="168" t="s">
        <v>303</v>
      </c>
    </row>
    <row r="13" spans="1:13" ht="28.2" x14ac:dyDescent="0.3">
      <c r="A13" s="169" t="s">
        <v>289</v>
      </c>
      <c r="B13" s="168" t="s">
        <v>304</v>
      </c>
    </row>
    <row r="14" spans="1:13" ht="82.8" x14ac:dyDescent="0.3">
      <c r="A14" s="169" t="s">
        <v>290</v>
      </c>
      <c r="B14" s="170" t="s">
        <v>305</v>
      </c>
    </row>
    <row r="17" spans="1:2" x14ac:dyDescent="0.3">
      <c r="A17" s="160" t="s">
        <v>294</v>
      </c>
      <c r="B17" s="161"/>
    </row>
    <row r="18" spans="1:2" x14ac:dyDescent="0.3">
      <c r="A18" s="162" t="s">
        <v>295</v>
      </c>
      <c r="B18" s="164" t="s">
        <v>299</v>
      </c>
    </row>
    <row r="19" spans="1:2" ht="27.6" x14ac:dyDescent="0.3">
      <c r="A19" s="166" t="s">
        <v>295</v>
      </c>
      <c r="B19" s="164" t="s">
        <v>296</v>
      </c>
    </row>
    <row r="20" spans="1:2" ht="27.6" x14ac:dyDescent="0.3">
      <c r="A20" s="163" t="s">
        <v>295</v>
      </c>
      <c r="B20" s="164" t="s">
        <v>297</v>
      </c>
    </row>
    <row r="23" spans="1:2" x14ac:dyDescent="0.3">
      <c r="A23" s="160" t="s">
        <v>325</v>
      </c>
      <c r="B23" s="160"/>
    </row>
    <row r="24" spans="1:2" ht="23.4" customHeight="1" x14ac:dyDescent="0.3">
      <c r="A24" s="393" t="s">
        <v>320</v>
      </c>
      <c r="B24" s="394" t="s">
        <v>327</v>
      </c>
    </row>
    <row r="25" spans="1:2" ht="23.4" customHeight="1" x14ac:dyDescent="0.3">
      <c r="A25" s="395" t="s">
        <v>321</v>
      </c>
      <c r="B25" s="394" t="s">
        <v>326</v>
      </c>
    </row>
    <row r="26" spans="1:2" ht="23.4" customHeight="1" x14ac:dyDescent="0.3">
      <c r="A26" s="394" t="s">
        <v>322</v>
      </c>
      <c r="B26" s="394" t="s">
        <v>328</v>
      </c>
    </row>
  </sheetData>
  <sheetProtection sheet="1" objects="1" scenarios="1"/>
  <mergeCells count="1">
    <mergeCell ref="A6:B6"/>
  </mergeCells>
  <conditionalFormatting sqref="A24">
    <cfRule type="cellIs" dxfId="41" priority="3" operator="equal">
      <formula>"Red"</formula>
    </cfRule>
  </conditionalFormatting>
  <conditionalFormatting sqref="A25">
    <cfRule type="cellIs" dxfId="40" priority="2" operator="equal">
      <formula>"Yellow"</formula>
    </cfRule>
  </conditionalFormatting>
  <conditionalFormatting sqref="A26">
    <cfRule type="cellIs" dxfId="39" priority="1" operator="equal">
      <formula>"Green"</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4DA42-EB0F-46E6-A712-94482F8886AC}">
  <sheetPr>
    <tabColor theme="4" tint="-0.249977111117893"/>
    <pageSetUpPr fitToPage="1"/>
  </sheetPr>
  <dimension ref="A1:I141"/>
  <sheetViews>
    <sheetView showGridLines="0" view="pageLayout" topLeftCell="A90" zoomScaleNormal="70" zoomScaleSheetLayoutView="90" workbookViewId="0"/>
  </sheetViews>
  <sheetFormatPr defaultColWidth="8.6640625" defaultRowHeight="13.2" x14ac:dyDescent="0.25"/>
  <cols>
    <col min="1" max="1" width="15.109375" style="3" customWidth="1"/>
    <col min="2" max="2" width="15.33203125" style="3" customWidth="1"/>
    <col min="3" max="3" width="20.33203125" style="3" bestFit="1" customWidth="1"/>
    <col min="4" max="4" width="14.88671875" style="3" customWidth="1"/>
    <col min="5" max="5" width="15.33203125" style="3" customWidth="1"/>
    <col min="6" max="6" width="9" style="3" customWidth="1"/>
    <col min="7" max="7" width="13.44140625" style="3" customWidth="1"/>
    <col min="8" max="8" width="11.44140625" style="3" customWidth="1"/>
    <col min="9" max="9" width="25.44140625" style="3" customWidth="1"/>
    <col min="10" max="16384" width="8.6640625" style="3"/>
  </cols>
  <sheetData>
    <row r="1" spans="1:9" x14ac:dyDescent="0.25">
      <c r="A1" s="42"/>
      <c r="B1" s="42"/>
      <c r="C1" s="42"/>
      <c r="D1" s="42"/>
      <c r="E1" s="42"/>
      <c r="F1" s="42"/>
      <c r="G1" s="42"/>
      <c r="H1" s="42"/>
      <c r="I1" s="42"/>
    </row>
    <row r="2" spans="1:9" ht="20.399999999999999" x14ac:dyDescent="0.35">
      <c r="A2" s="156" t="s">
        <v>128</v>
      </c>
      <c r="B2" s="42"/>
      <c r="C2" s="42"/>
      <c r="D2" s="42"/>
      <c r="E2" s="42"/>
      <c r="F2" s="42"/>
      <c r="G2" s="42"/>
      <c r="H2" s="42"/>
      <c r="I2" s="42"/>
    </row>
    <row r="3" spans="1:9" ht="15" x14ac:dyDescent="0.25">
      <c r="A3" s="157" t="s">
        <v>132</v>
      </c>
      <c r="B3" s="42"/>
      <c r="C3" s="42"/>
      <c r="D3" s="42"/>
      <c r="E3" s="42"/>
      <c r="F3" s="42"/>
      <c r="G3" s="42"/>
      <c r="H3" s="42"/>
      <c r="I3" s="42"/>
    </row>
    <row r="4" spans="1:9" ht="13.8" thickBot="1" x14ac:dyDescent="0.3">
      <c r="A4" s="42"/>
      <c r="B4" s="42"/>
      <c r="C4" s="42"/>
      <c r="D4" s="42"/>
      <c r="E4" s="42"/>
      <c r="F4" s="42"/>
      <c r="G4" s="42"/>
      <c r="H4" s="42"/>
      <c r="I4" s="42"/>
    </row>
    <row r="5" spans="1:9" x14ac:dyDescent="0.25">
      <c r="A5" s="27" t="s">
        <v>64</v>
      </c>
      <c r="B5" s="43"/>
      <c r="C5" s="43"/>
      <c r="D5" s="43"/>
      <c r="E5" s="43"/>
      <c r="F5" s="43"/>
      <c r="G5" s="43"/>
      <c r="H5" s="43"/>
      <c r="I5" s="44"/>
    </row>
    <row r="6" spans="1:9" ht="25.5" customHeight="1" x14ac:dyDescent="0.25">
      <c r="A6" s="533" t="s">
        <v>66</v>
      </c>
      <c r="B6" s="534"/>
      <c r="C6" s="535"/>
      <c r="D6" s="535"/>
      <c r="E6" s="535"/>
      <c r="F6" s="523" t="s">
        <v>65</v>
      </c>
      <c r="G6" s="523"/>
      <c r="H6" s="535"/>
      <c r="I6" s="584"/>
    </row>
    <row r="7" spans="1:9" ht="25.5" customHeight="1" x14ac:dyDescent="0.25">
      <c r="A7" s="533" t="s">
        <v>315</v>
      </c>
      <c r="B7" s="534"/>
      <c r="C7" s="495"/>
      <c r="D7" s="535"/>
      <c r="E7" s="535"/>
      <c r="F7" s="523" t="s">
        <v>129</v>
      </c>
      <c r="G7" s="523"/>
      <c r="H7" s="535"/>
      <c r="I7" s="584"/>
    </row>
    <row r="8" spans="1:9" ht="25.5" customHeight="1" x14ac:dyDescent="0.25">
      <c r="A8" s="533" t="s">
        <v>316</v>
      </c>
      <c r="B8" s="534"/>
      <c r="C8" s="495"/>
      <c r="D8" s="535"/>
      <c r="E8" s="537"/>
      <c r="F8" s="536" t="s">
        <v>286</v>
      </c>
      <c r="G8" s="534"/>
      <c r="H8" s="491"/>
      <c r="I8" s="492"/>
    </row>
    <row r="9" spans="1:9" ht="25.5" customHeight="1" x14ac:dyDescent="0.25">
      <c r="A9" s="545" t="s">
        <v>102</v>
      </c>
      <c r="B9" s="546"/>
      <c r="C9" s="538"/>
      <c r="D9" s="539"/>
      <c r="E9" s="540"/>
      <c r="F9" s="541"/>
      <c r="G9" s="542"/>
      <c r="H9" s="493"/>
      <c r="I9" s="494"/>
    </row>
    <row r="10" spans="1:9" ht="25.5" customHeight="1" x14ac:dyDescent="0.25">
      <c r="A10" s="533" t="s">
        <v>133</v>
      </c>
      <c r="B10" s="534"/>
      <c r="C10" s="181" t="s">
        <v>106</v>
      </c>
      <c r="D10" s="305"/>
      <c r="E10" s="182" t="s">
        <v>107</v>
      </c>
      <c r="F10" s="391"/>
      <c r="G10" s="392" t="s">
        <v>108</v>
      </c>
      <c r="H10" s="391"/>
      <c r="I10" s="468"/>
    </row>
    <row r="11" spans="1:9" ht="25.5" customHeight="1" thickBot="1" x14ac:dyDescent="0.3">
      <c r="A11" s="547" t="s">
        <v>134</v>
      </c>
      <c r="B11" s="548"/>
      <c r="C11" s="469" t="s">
        <v>106</v>
      </c>
      <c r="D11" s="470"/>
      <c r="E11" s="471" t="s">
        <v>107</v>
      </c>
      <c r="F11" s="470"/>
      <c r="G11" s="471" t="s">
        <v>108</v>
      </c>
      <c r="H11" s="470"/>
      <c r="I11" s="472"/>
    </row>
    <row r="12" spans="1:9" ht="14.4" customHeight="1" thickBot="1" x14ac:dyDescent="0.35">
      <c r="A12"/>
      <c r="B12"/>
      <c r="C12"/>
      <c r="D12"/>
      <c r="E12"/>
      <c r="F12"/>
      <c r="G12"/>
      <c r="H12"/>
      <c r="I12"/>
    </row>
    <row r="13" spans="1:9" x14ac:dyDescent="0.25">
      <c r="A13" s="29" t="s">
        <v>130</v>
      </c>
      <c r="B13" s="43"/>
      <c r="C13" s="43"/>
      <c r="D13" s="43"/>
      <c r="E13" s="43"/>
      <c r="F13" s="43"/>
      <c r="G13" s="43"/>
      <c r="H13" s="43"/>
      <c r="I13" s="44"/>
    </row>
    <row r="14" spans="1:9" x14ac:dyDescent="0.25">
      <c r="A14" s="45" t="s">
        <v>67</v>
      </c>
      <c r="B14" s="46"/>
      <c r="C14" s="46"/>
      <c r="D14" s="46"/>
      <c r="E14" s="46"/>
      <c r="F14" s="46"/>
      <c r="G14" s="46"/>
      <c r="H14" s="46"/>
      <c r="I14" s="47"/>
    </row>
    <row r="15" spans="1:9" ht="141" customHeight="1" thickBot="1" x14ac:dyDescent="0.3">
      <c r="A15" s="504" t="s">
        <v>242</v>
      </c>
      <c r="B15" s="505"/>
      <c r="C15" s="505"/>
      <c r="D15" s="505"/>
      <c r="E15" s="505"/>
      <c r="F15" s="505"/>
      <c r="G15" s="505"/>
      <c r="H15" s="505"/>
      <c r="I15" s="506"/>
    </row>
    <row r="16" spans="1:9" ht="13.8" customHeight="1" thickBot="1" x14ac:dyDescent="0.35">
      <c r="A16" s="478"/>
      <c r="B16"/>
      <c r="C16"/>
      <c r="D16"/>
      <c r="E16"/>
      <c r="F16"/>
      <c r="G16"/>
      <c r="H16"/>
      <c r="I16"/>
    </row>
    <row r="17" spans="1:9" x14ac:dyDescent="0.25">
      <c r="A17" s="29" t="s">
        <v>131</v>
      </c>
      <c r="B17" s="43"/>
      <c r="C17" s="43"/>
      <c r="D17" s="43"/>
      <c r="E17" s="43"/>
      <c r="F17" s="43"/>
      <c r="G17" s="43"/>
      <c r="H17" s="43"/>
      <c r="I17" s="44"/>
    </row>
    <row r="18" spans="1:9" ht="13.8" thickBot="1" x14ac:dyDescent="0.3">
      <c r="A18" s="48" t="s">
        <v>68</v>
      </c>
      <c r="B18" s="49"/>
      <c r="C18" s="49"/>
      <c r="D18" s="49"/>
      <c r="E18" s="49"/>
      <c r="F18" s="49"/>
      <c r="G18" s="49"/>
      <c r="H18" s="49"/>
      <c r="I18" s="50"/>
    </row>
    <row r="19" spans="1:9" ht="139.80000000000001" customHeight="1" thickBot="1" x14ac:dyDescent="0.3">
      <c r="A19" s="504" t="s">
        <v>242</v>
      </c>
      <c r="B19" s="505"/>
      <c r="C19" s="505"/>
      <c r="D19" s="505"/>
      <c r="E19" s="505"/>
      <c r="F19" s="505"/>
      <c r="G19" s="505"/>
      <c r="H19" s="505"/>
      <c r="I19" s="506"/>
    </row>
    <row r="20" spans="1:9" ht="15" customHeight="1" thickBot="1" x14ac:dyDescent="0.35">
      <c r="A20" s="478"/>
      <c r="B20"/>
      <c r="C20"/>
      <c r="D20"/>
      <c r="E20"/>
      <c r="F20"/>
      <c r="G20"/>
      <c r="H20"/>
      <c r="I20"/>
    </row>
    <row r="21" spans="1:9" x14ac:dyDescent="0.25">
      <c r="A21" s="543" t="s">
        <v>69</v>
      </c>
      <c r="B21" s="544"/>
      <c r="C21" s="544"/>
      <c r="D21" s="544"/>
      <c r="E21" s="544"/>
      <c r="F21" s="544"/>
      <c r="G21" s="544"/>
      <c r="H21" s="30"/>
      <c r="I21" s="51"/>
    </row>
    <row r="22" spans="1:9" ht="13.8" thickBot="1" x14ac:dyDescent="0.3">
      <c r="A22" s="507" t="s">
        <v>70</v>
      </c>
      <c r="B22" s="508"/>
      <c r="C22" s="508"/>
      <c r="D22" s="508"/>
      <c r="E22" s="509"/>
      <c r="F22" s="509"/>
      <c r="G22" s="509"/>
      <c r="H22" s="465"/>
      <c r="I22" s="52"/>
    </row>
    <row r="23" spans="1:9" ht="15" customHeight="1" x14ac:dyDescent="0.25">
      <c r="A23" s="496" t="s">
        <v>79</v>
      </c>
      <c r="B23" s="497"/>
      <c r="C23" s="496" t="s">
        <v>330</v>
      </c>
      <c r="D23" s="497"/>
      <c r="E23" s="496" t="s">
        <v>331</v>
      </c>
      <c r="F23" s="497"/>
      <c r="G23" s="496" t="s">
        <v>332</v>
      </c>
      <c r="H23" s="497"/>
      <c r="I23" s="502" t="s">
        <v>329</v>
      </c>
    </row>
    <row r="24" spans="1:9" ht="29.7" customHeight="1" thickBot="1" x14ac:dyDescent="0.3">
      <c r="A24" s="498"/>
      <c r="B24" s="499"/>
      <c r="C24" s="498"/>
      <c r="D24" s="499"/>
      <c r="E24" s="498"/>
      <c r="F24" s="499"/>
      <c r="G24" s="498"/>
      <c r="H24" s="499"/>
      <c r="I24" s="503"/>
    </row>
    <row r="25" spans="1:9" x14ac:dyDescent="0.25">
      <c r="A25" s="510" t="s">
        <v>71</v>
      </c>
      <c r="B25" s="511"/>
      <c r="C25" s="495"/>
      <c r="D25" s="495"/>
      <c r="E25" s="495"/>
      <c r="F25" s="495"/>
      <c r="G25" s="495"/>
      <c r="H25" s="495"/>
      <c r="I25" s="466"/>
    </row>
    <row r="26" spans="1:9" x14ac:dyDescent="0.25">
      <c r="A26" s="520" t="s">
        <v>72</v>
      </c>
      <c r="B26" s="522"/>
      <c r="C26" s="495"/>
      <c r="D26" s="495"/>
      <c r="E26" s="495"/>
      <c r="F26" s="495"/>
      <c r="G26" s="495"/>
      <c r="H26" s="495"/>
      <c r="I26" s="466"/>
    </row>
    <row r="27" spans="1:9" x14ac:dyDescent="0.25">
      <c r="A27" s="520" t="s">
        <v>73</v>
      </c>
      <c r="B27" s="521"/>
      <c r="C27" s="495"/>
      <c r="D27" s="495"/>
      <c r="E27" s="495"/>
      <c r="F27" s="495"/>
      <c r="G27" s="495"/>
      <c r="H27" s="495"/>
      <c r="I27" s="466"/>
    </row>
    <row r="28" spans="1:9" ht="14.25" customHeight="1" x14ac:dyDescent="0.25">
      <c r="A28" s="520" t="s">
        <v>74</v>
      </c>
      <c r="B28" s="521"/>
      <c r="C28" s="495"/>
      <c r="D28" s="495"/>
      <c r="E28" s="495"/>
      <c r="F28" s="495"/>
      <c r="G28" s="495"/>
      <c r="H28" s="495"/>
      <c r="I28" s="466"/>
    </row>
    <row r="29" spans="1:9" x14ac:dyDescent="0.25">
      <c r="A29" s="515" t="s">
        <v>75</v>
      </c>
      <c r="B29" s="516"/>
      <c r="C29" s="495"/>
      <c r="D29" s="495"/>
      <c r="E29" s="495"/>
      <c r="F29" s="495"/>
      <c r="G29" s="500"/>
      <c r="H29" s="501"/>
      <c r="I29" s="466"/>
    </row>
    <row r="30" spans="1:9" x14ac:dyDescent="0.25">
      <c r="A30" s="512" t="s">
        <v>314</v>
      </c>
      <c r="B30" s="513"/>
      <c r="C30" s="495"/>
      <c r="D30" s="495"/>
      <c r="E30" s="495"/>
      <c r="F30" s="495"/>
      <c r="G30" s="495"/>
      <c r="H30" s="495"/>
      <c r="I30" s="466"/>
    </row>
    <row r="31" spans="1:9" x14ac:dyDescent="0.25">
      <c r="A31" s="515" t="s">
        <v>76</v>
      </c>
      <c r="B31" s="516"/>
      <c r="C31" s="495"/>
      <c r="D31" s="495"/>
      <c r="E31" s="495"/>
      <c r="F31" s="495"/>
      <c r="G31" s="495"/>
      <c r="H31" s="495"/>
      <c r="I31" s="466"/>
    </row>
    <row r="32" spans="1:9" x14ac:dyDescent="0.25">
      <c r="A32" s="520" t="s">
        <v>77</v>
      </c>
      <c r="B32" s="521"/>
      <c r="C32" s="495"/>
      <c r="D32" s="495"/>
      <c r="E32" s="495"/>
      <c r="F32" s="495"/>
      <c r="G32" s="495"/>
      <c r="H32" s="495"/>
      <c r="I32" s="466"/>
    </row>
    <row r="33" spans="1:9" x14ac:dyDescent="0.25">
      <c r="A33" s="512" t="s">
        <v>308</v>
      </c>
      <c r="B33" s="513"/>
      <c r="C33" s="514"/>
      <c r="D33" s="501"/>
      <c r="E33" s="500"/>
      <c r="F33" s="501"/>
      <c r="G33" s="495"/>
      <c r="H33" s="495"/>
      <c r="I33" s="466"/>
    </row>
    <row r="34" spans="1:9" x14ac:dyDescent="0.25">
      <c r="A34" s="515" t="s">
        <v>78</v>
      </c>
      <c r="B34" s="516"/>
      <c r="C34" s="495"/>
      <c r="D34" s="495"/>
      <c r="E34" s="495"/>
      <c r="F34" s="495"/>
      <c r="G34" s="495"/>
      <c r="H34" s="495"/>
      <c r="I34" s="466"/>
    </row>
    <row r="35" spans="1:9" x14ac:dyDescent="0.25">
      <c r="A35" s="512" t="s">
        <v>309</v>
      </c>
      <c r="B35" s="513"/>
      <c r="C35" s="514"/>
      <c r="D35" s="501"/>
      <c r="E35" s="500"/>
      <c r="F35" s="501"/>
      <c r="G35" s="495"/>
      <c r="H35" s="495"/>
      <c r="I35" s="466"/>
    </row>
    <row r="36" spans="1:9" x14ac:dyDescent="0.25">
      <c r="A36" s="515" t="s">
        <v>81</v>
      </c>
      <c r="B36" s="519"/>
      <c r="C36" s="495"/>
      <c r="D36" s="495"/>
      <c r="E36" s="495"/>
      <c r="F36" s="495"/>
      <c r="G36" s="495"/>
      <c r="H36" s="495"/>
      <c r="I36" s="466"/>
    </row>
    <row r="37" spans="1:9" x14ac:dyDescent="0.25">
      <c r="A37" s="517" t="s">
        <v>263</v>
      </c>
      <c r="B37" s="518"/>
      <c r="C37" s="514"/>
      <c r="D37" s="501"/>
      <c r="E37" s="500"/>
      <c r="F37" s="501"/>
      <c r="G37" s="495"/>
      <c r="H37" s="495"/>
      <c r="I37" s="466"/>
    </row>
    <row r="38" spans="1:9" x14ac:dyDescent="0.25">
      <c r="A38" s="588" t="s">
        <v>264</v>
      </c>
      <c r="B38" s="589"/>
      <c r="C38" s="495"/>
      <c r="D38" s="495"/>
      <c r="E38" s="495"/>
      <c r="F38" s="495"/>
      <c r="G38" s="495"/>
      <c r="H38" s="495"/>
      <c r="I38" s="466"/>
    </row>
    <row r="39" spans="1:9" x14ac:dyDescent="0.25">
      <c r="A39" s="588" t="s">
        <v>265</v>
      </c>
      <c r="B39" s="589"/>
      <c r="C39" s="495"/>
      <c r="D39" s="495"/>
      <c r="E39" s="495"/>
      <c r="F39" s="495"/>
      <c r="G39" s="495"/>
      <c r="H39" s="495"/>
      <c r="I39" s="466"/>
    </row>
    <row r="40" spans="1:9" x14ac:dyDescent="0.25">
      <c r="A40" s="515" t="s">
        <v>262</v>
      </c>
      <c r="B40" s="519"/>
      <c r="C40" s="495"/>
      <c r="D40" s="495"/>
      <c r="E40" s="495"/>
      <c r="F40" s="495"/>
      <c r="G40" s="495"/>
      <c r="H40" s="495"/>
      <c r="I40" s="466"/>
    </row>
    <row r="41" spans="1:9" x14ac:dyDescent="0.25">
      <c r="A41" s="588" t="s">
        <v>80</v>
      </c>
      <c r="B41" s="593"/>
      <c r="C41" s="495"/>
      <c r="D41" s="495"/>
      <c r="E41" s="495"/>
      <c r="F41" s="495"/>
      <c r="G41" s="495"/>
      <c r="H41" s="495"/>
      <c r="I41" s="466"/>
    </row>
    <row r="42" spans="1:9" x14ac:dyDescent="0.25">
      <c r="A42" s="588" t="s">
        <v>266</v>
      </c>
      <c r="B42" s="589"/>
      <c r="C42" s="495"/>
      <c r="D42" s="495"/>
      <c r="E42" s="495"/>
      <c r="F42" s="495"/>
      <c r="G42" s="495"/>
      <c r="H42" s="495"/>
      <c r="I42" s="466"/>
    </row>
    <row r="43" spans="1:9" x14ac:dyDescent="0.25">
      <c r="A43" s="515" t="s">
        <v>267</v>
      </c>
      <c r="B43" s="519"/>
      <c r="C43" s="495"/>
      <c r="D43" s="495"/>
      <c r="E43" s="495"/>
      <c r="F43" s="495"/>
      <c r="G43" s="495"/>
      <c r="H43" s="495"/>
      <c r="I43" s="466"/>
    </row>
    <row r="44" spans="1:9" x14ac:dyDescent="0.25">
      <c r="A44" s="515" t="s">
        <v>82</v>
      </c>
      <c r="B44" s="516"/>
      <c r="C44" s="495"/>
      <c r="D44" s="495"/>
      <c r="E44" s="495"/>
      <c r="F44" s="495"/>
      <c r="G44" s="495"/>
      <c r="H44" s="495"/>
      <c r="I44" s="466"/>
    </row>
    <row r="45" spans="1:9" x14ac:dyDescent="0.25">
      <c r="A45" s="512" t="s">
        <v>268</v>
      </c>
      <c r="B45" s="513"/>
      <c r="C45" s="495"/>
      <c r="D45" s="495"/>
      <c r="E45" s="495"/>
      <c r="F45" s="495"/>
      <c r="G45" s="495"/>
      <c r="H45" s="495"/>
      <c r="I45" s="466"/>
    </row>
    <row r="46" spans="1:9" x14ac:dyDescent="0.25">
      <c r="A46" s="554" t="s">
        <v>227</v>
      </c>
      <c r="B46" s="555"/>
      <c r="C46" s="514"/>
      <c r="D46" s="501"/>
      <c r="E46" s="500"/>
      <c r="F46" s="501"/>
      <c r="G46" s="495"/>
      <c r="H46" s="495"/>
      <c r="I46" s="466"/>
    </row>
    <row r="47" spans="1:9" x14ac:dyDescent="0.25">
      <c r="A47" s="515" t="s">
        <v>83</v>
      </c>
      <c r="B47" s="516"/>
      <c r="C47" s="495"/>
      <c r="D47" s="495"/>
      <c r="E47" s="495"/>
      <c r="F47" s="495"/>
      <c r="G47" s="495"/>
      <c r="H47" s="495"/>
      <c r="I47" s="466"/>
    </row>
    <row r="48" spans="1:9" ht="13.8" thickBot="1" x14ac:dyDescent="0.3">
      <c r="A48" s="606" t="s">
        <v>84</v>
      </c>
      <c r="B48" s="607"/>
      <c r="C48" s="562"/>
      <c r="D48" s="562"/>
      <c r="E48" s="562"/>
      <c r="F48" s="562"/>
      <c r="G48" s="562"/>
      <c r="H48" s="562"/>
      <c r="I48" s="467"/>
    </row>
    <row r="49" spans="1:9" ht="13.8" thickBot="1" x14ac:dyDescent="0.3">
      <c r="A49" s="53"/>
      <c r="B49" s="53"/>
      <c r="C49" s="53"/>
      <c r="D49" s="53"/>
      <c r="E49" s="53"/>
      <c r="F49" s="53"/>
      <c r="G49" s="53"/>
      <c r="H49" s="53"/>
      <c r="I49" s="53"/>
    </row>
    <row r="50" spans="1:9" x14ac:dyDescent="0.25">
      <c r="A50" s="31" t="s">
        <v>243</v>
      </c>
      <c r="B50" s="54"/>
      <c r="C50" s="54"/>
      <c r="D50" s="54"/>
      <c r="E50" s="54"/>
      <c r="F50" s="54"/>
      <c r="G50" s="54"/>
      <c r="H50" s="54"/>
      <c r="I50" s="51"/>
    </row>
    <row r="51" spans="1:9" ht="15.75" customHeight="1" thickBot="1" x14ac:dyDescent="0.3">
      <c r="A51" s="603" t="s">
        <v>324</v>
      </c>
      <c r="B51" s="604"/>
      <c r="C51" s="604"/>
      <c r="D51" s="604"/>
      <c r="E51" s="604"/>
      <c r="F51" s="604"/>
      <c r="G51" s="604"/>
      <c r="H51" s="604"/>
      <c r="I51" s="605"/>
    </row>
    <row r="52" spans="1:9" ht="13.8" x14ac:dyDescent="0.25">
      <c r="A52" s="460">
        <f>COUNTA('3.0 Risk Register'!A9:A308)</f>
        <v>0</v>
      </c>
      <c r="B52" s="411" t="s">
        <v>85</v>
      </c>
      <c r="C52" s="412"/>
      <c r="D52" s="601" t="s">
        <v>92</v>
      </c>
      <c r="E52" s="602"/>
      <c r="F52" s="602"/>
      <c r="G52" s="602"/>
      <c r="H52" s="614" t="s">
        <v>95</v>
      </c>
      <c r="I52" s="615"/>
    </row>
    <row r="53" spans="1:9" ht="13.8" x14ac:dyDescent="0.25">
      <c r="A53" s="433">
        <f>COUNTIFS('3.0 Risk Register'!B9:B999, "&gt;" &amp; C7-30, '3.0 Risk Register'!B9:B999, "&lt;=" &amp; C7)</f>
        <v>0</v>
      </c>
      <c r="B53" s="246" t="s">
        <v>86</v>
      </c>
      <c r="C53" s="461"/>
      <c r="D53" s="301" t="s">
        <v>90</v>
      </c>
      <c r="E53" s="302"/>
      <c r="F53" s="303" t="s">
        <v>91</v>
      </c>
      <c r="G53" s="304"/>
      <c r="H53" s="608"/>
      <c r="I53" s="609"/>
    </row>
    <row r="54" spans="1:9" ht="13.8" x14ac:dyDescent="0.25">
      <c r="A54" s="433">
        <f>COUNTIF('3.0 Risk Register'!O9:O999, "Closed")</f>
        <v>0</v>
      </c>
      <c r="B54" s="246" t="s">
        <v>93</v>
      </c>
      <c r="C54" s="412"/>
      <c r="D54" s="253">
        <f>COUNTIF('3.0 Risk Register'!K9:K9999, "Critical")</f>
        <v>0</v>
      </c>
      <c r="E54" s="312" t="s">
        <v>167</v>
      </c>
      <c r="F54" s="306"/>
      <c r="G54" s="313" t="s">
        <v>167</v>
      </c>
      <c r="H54" s="610"/>
      <c r="I54" s="611"/>
    </row>
    <row r="55" spans="1:9" ht="13.8" x14ac:dyDescent="0.25">
      <c r="A55" s="433">
        <f>COUNTIF('3.0 Risk Register'!O9:O999, "Cancelled") + COUNTIF('3.0 Risk Register'!O9:O999, "Closed")</f>
        <v>0</v>
      </c>
      <c r="B55" s="247" t="s">
        <v>94</v>
      </c>
      <c r="C55" s="412"/>
      <c r="D55" s="253">
        <f>COUNTIF('3.0 Risk Register'!K9:K9999, "High")</f>
        <v>0</v>
      </c>
      <c r="E55" s="312" t="s">
        <v>87</v>
      </c>
      <c r="F55" s="307"/>
      <c r="G55" s="313" t="s">
        <v>87</v>
      </c>
      <c r="H55" s="610"/>
      <c r="I55" s="611"/>
    </row>
    <row r="56" spans="1:9" ht="13.8" x14ac:dyDescent="0.25">
      <c r="A56" s="5"/>
      <c r="C56" s="412"/>
      <c r="D56" s="253">
        <f>COUNTIF('3.0 Risk Register'!K9:K9999, "Medium")</f>
        <v>0</v>
      </c>
      <c r="E56" s="312" t="s">
        <v>88</v>
      </c>
      <c r="F56" s="308"/>
      <c r="G56" s="313" t="s">
        <v>88</v>
      </c>
      <c r="H56" s="610"/>
      <c r="I56" s="611"/>
    </row>
    <row r="57" spans="1:9" ht="13.8" x14ac:dyDescent="0.25">
      <c r="A57" s="462"/>
      <c r="B57" s="426"/>
      <c r="C57" s="412"/>
      <c r="D57" s="253">
        <f>COUNTIF('3.0 Risk Register'!K9:K9999, "Low")</f>
        <v>0</v>
      </c>
      <c r="E57" s="312" t="s">
        <v>89</v>
      </c>
      <c r="F57" s="309"/>
      <c r="G57" s="314" t="s">
        <v>89</v>
      </c>
      <c r="H57" s="612"/>
      <c r="I57" s="613"/>
    </row>
    <row r="58" spans="1:9" ht="13.8" x14ac:dyDescent="0.25">
      <c r="A58" s="462"/>
      <c r="B58" s="426"/>
      <c r="C58" s="412"/>
      <c r="D58" s="256"/>
      <c r="F58" s="426"/>
      <c r="H58" s="427"/>
      <c r="I58" s="463"/>
    </row>
    <row r="59" spans="1:9" s="36" customFormat="1" x14ac:dyDescent="0.3">
      <c r="A59" s="248" t="s">
        <v>96</v>
      </c>
      <c r="B59" s="249" t="s">
        <v>244</v>
      </c>
      <c r="C59" s="250" t="s">
        <v>98</v>
      </c>
      <c r="D59" s="251" t="s">
        <v>148</v>
      </c>
      <c r="E59" s="249" t="s">
        <v>141</v>
      </c>
      <c r="F59" s="252" t="s">
        <v>247</v>
      </c>
      <c r="G59" s="412"/>
      <c r="H59" s="412"/>
      <c r="I59" s="464"/>
    </row>
    <row r="60" spans="1:9" s="36" customFormat="1" ht="13.8" x14ac:dyDescent="0.25">
      <c r="A60" s="433" t="str" cm="1">
        <f t="array" ref="A60:F69">_xlfn.LET(
  _xlpm.j, '3.0 Risk Register'!J9:J9999,
  _xlpm.k, '3.0 Risk Register'!K9:K9999,
  _xlpm.a, '3.0 Risk Register'!A9:A9999,
  _xlpm.c, '3.0 Risk Register'!C9:C9999,
  _xlpm.b, '3.0 Risk Register'!B9:B9999,
  _xlpm.q, '3.0 Risk Register'!Q9:Q9999,
  _xlpm.jflt, _xlfn._xlws.FILTER(_xlpm.j, _xlpm.j&lt;&gt;""),
  _xlpm.k_f, _xlfn._xlws.FILTER(_xlpm.k, _xlpm.j&lt;&gt;""), _xlpm.a_f, _xlfn._xlws.FILTER(_xlpm.a, _xlpm.j&lt;&gt;""),
  _xlpm.c_f, _xlfn._xlws.FILTER(_xlpm.c, _xlpm.j&lt;&gt;""), _xlpm.b_f, _xlfn._xlws.FILTER(_xlpm.b, _xlpm.j&lt;&gt;""), _xlpm.q_f, _xlfn._xlws.FILTER(_xlpm.q, _xlpm.j&lt;&gt;""),
  _xlpm.cols, _xlfn.HSTACK(
    IF(_xlpm.a_f="", "", _xlpm.a_f),
    IF(_xlpm.c_f="", "", _xlpm.c_f),
    IF(_xlpm.jflt="", "", _xlpm.jflt),
    IF(_xlpm.k_f="", "", _xlpm.k_f),
    IF(_xlpm.b_f="", "", _xlpm.b_f),
    IF(_xlpm.q_f="", "", _xlpm.q_f)
  ),
  _xlfn.TAKE(_xlfn.SORTBY(_xlpm.cols, _xlpm.jflt, -1), 10)
)</f>
        <v/>
      </c>
      <c r="B60" s="253" t="str">
        <v/>
      </c>
      <c r="C60" s="253">
        <v>0</v>
      </c>
      <c r="D60" s="253" t="str">
        <v/>
      </c>
      <c r="E60" s="254" t="str">
        <v/>
      </c>
      <c r="F60" s="255" t="str">
        <v/>
      </c>
      <c r="G60" s="412"/>
      <c r="H60" s="412"/>
      <c r="I60" s="464"/>
    </row>
    <row r="61" spans="1:9" s="36" customFormat="1" ht="13.8" x14ac:dyDescent="0.25">
      <c r="A61" s="433" t="str">
        <v/>
      </c>
      <c r="B61" s="253" t="str">
        <v/>
      </c>
      <c r="C61" s="253">
        <v>0</v>
      </c>
      <c r="D61" s="253" t="str">
        <v/>
      </c>
      <c r="E61" s="254" t="str">
        <v/>
      </c>
      <c r="F61" s="255" t="str">
        <v/>
      </c>
      <c r="G61" s="412"/>
      <c r="H61" s="412"/>
      <c r="I61" s="464"/>
    </row>
    <row r="62" spans="1:9" s="36" customFormat="1" ht="13.8" x14ac:dyDescent="0.25">
      <c r="A62" s="433" t="str">
        <v/>
      </c>
      <c r="B62" s="253" t="str">
        <v/>
      </c>
      <c r="C62" s="253">
        <v>0</v>
      </c>
      <c r="D62" s="253" t="str">
        <v/>
      </c>
      <c r="E62" s="254" t="str">
        <v/>
      </c>
      <c r="F62" s="255" t="str">
        <v/>
      </c>
      <c r="G62" s="412"/>
      <c r="H62" s="412"/>
      <c r="I62" s="464"/>
    </row>
    <row r="63" spans="1:9" s="36" customFormat="1" ht="13.8" x14ac:dyDescent="0.25">
      <c r="A63" s="433" t="str">
        <v/>
      </c>
      <c r="B63" s="253" t="str">
        <v/>
      </c>
      <c r="C63" s="253">
        <v>0</v>
      </c>
      <c r="D63" s="253" t="str">
        <v/>
      </c>
      <c r="E63" s="254" t="str">
        <v/>
      </c>
      <c r="F63" s="255" t="str">
        <v/>
      </c>
      <c r="G63" s="412"/>
      <c r="H63" s="412"/>
      <c r="I63" s="464"/>
    </row>
    <row r="64" spans="1:9" s="36" customFormat="1" ht="13.8" x14ac:dyDescent="0.25">
      <c r="A64" s="433" t="str">
        <v/>
      </c>
      <c r="B64" s="253" t="str">
        <v/>
      </c>
      <c r="C64" s="253">
        <v>0</v>
      </c>
      <c r="D64" s="253" t="str">
        <v/>
      </c>
      <c r="E64" s="254" t="str">
        <v/>
      </c>
      <c r="F64" s="255" t="str">
        <v/>
      </c>
      <c r="G64" s="412"/>
      <c r="H64" s="412"/>
      <c r="I64" s="464"/>
    </row>
    <row r="65" spans="1:9" s="36" customFormat="1" ht="13.8" x14ac:dyDescent="0.25">
      <c r="A65" s="433" t="str">
        <v/>
      </c>
      <c r="B65" s="253" t="str">
        <v/>
      </c>
      <c r="C65" s="253">
        <v>0</v>
      </c>
      <c r="D65" s="253" t="str">
        <v/>
      </c>
      <c r="E65" s="254" t="str">
        <v/>
      </c>
      <c r="F65" s="255" t="str">
        <v/>
      </c>
      <c r="G65" s="412"/>
      <c r="H65" s="412"/>
      <c r="I65" s="464"/>
    </row>
    <row r="66" spans="1:9" s="36" customFormat="1" ht="13.8" x14ac:dyDescent="0.25">
      <c r="A66" s="433" t="str">
        <v/>
      </c>
      <c r="B66" s="253" t="str">
        <v/>
      </c>
      <c r="C66" s="253">
        <v>0</v>
      </c>
      <c r="D66" s="253" t="str">
        <v/>
      </c>
      <c r="E66" s="254" t="str">
        <v/>
      </c>
      <c r="F66" s="255" t="str">
        <v/>
      </c>
      <c r="G66" s="412"/>
      <c r="H66" s="412"/>
      <c r="I66" s="464"/>
    </row>
    <row r="67" spans="1:9" s="36" customFormat="1" ht="13.8" x14ac:dyDescent="0.25">
      <c r="A67" s="433" t="str">
        <v/>
      </c>
      <c r="B67" s="253" t="str">
        <v/>
      </c>
      <c r="C67" s="253">
        <v>0</v>
      </c>
      <c r="D67" s="253" t="str">
        <v/>
      </c>
      <c r="E67" s="254" t="str">
        <v/>
      </c>
      <c r="F67" s="255" t="str">
        <v/>
      </c>
      <c r="G67" s="412"/>
      <c r="H67" s="412"/>
      <c r="I67" s="464"/>
    </row>
    <row r="68" spans="1:9" ht="16.2" customHeight="1" x14ac:dyDescent="0.25">
      <c r="A68" s="433" t="str">
        <v/>
      </c>
      <c r="B68" s="253" t="str">
        <v/>
      </c>
      <c r="C68" s="253">
        <v>0</v>
      </c>
      <c r="D68" s="253" t="str">
        <v/>
      </c>
      <c r="E68" s="254" t="str">
        <v/>
      </c>
      <c r="F68" s="255" t="str">
        <v/>
      </c>
      <c r="G68" s="412"/>
      <c r="H68" s="412"/>
      <c r="I68" s="464"/>
    </row>
    <row r="69" spans="1:9" ht="18.45" customHeight="1" thickBot="1" x14ac:dyDescent="0.3">
      <c r="A69" s="436" t="str">
        <v/>
      </c>
      <c r="B69" s="473" t="str">
        <v/>
      </c>
      <c r="C69" s="473">
        <v>0</v>
      </c>
      <c r="D69" s="473" t="str">
        <v/>
      </c>
      <c r="E69" s="474" t="str">
        <v/>
      </c>
      <c r="F69" s="475" t="str">
        <v/>
      </c>
      <c r="G69" s="476"/>
      <c r="H69" s="476"/>
      <c r="I69" s="477"/>
    </row>
    <row r="70" spans="1:9" ht="13.8" thickBot="1" x14ac:dyDescent="0.3"/>
    <row r="71" spans="1:9" x14ac:dyDescent="0.25">
      <c r="A71" s="4" t="s">
        <v>99</v>
      </c>
      <c r="B71" s="55"/>
      <c r="C71" s="55"/>
      <c r="D71" s="55"/>
      <c r="E71" s="55"/>
      <c r="F71" s="55"/>
      <c r="G71" s="55"/>
      <c r="H71" s="55"/>
      <c r="I71" s="56"/>
    </row>
    <row r="72" spans="1:9" ht="20.399999999999999" customHeight="1" thickBot="1" x14ac:dyDescent="0.3">
      <c r="A72" s="585" t="s">
        <v>323</v>
      </c>
      <c r="B72" s="586"/>
      <c r="C72" s="586"/>
      <c r="D72" s="586"/>
      <c r="E72" s="586"/>
      <c r="F72" s="586"/>
      <c r="G72" s="586"/>
      <c r="H72" s="586"/>
      <c r="I72" s="587"/>
    </row>
    <row r="73" spans="1:9" ht="13.8" x14ac:dyDescent="0.25">
      <c r="A73" s="428">
        <f>COUNTA('4.0 Change Log'!C12:C10000)</f>
        <v>0</v>
      </c>
      <c r="B73" s="33" t="s">
        <v>252</v>
      </c>
      <c r="D73" s="549" t="s">
        <v>95</v>
      </c>
      <c r="E73" s="550"/>
      <c r="F73" s="550"/>
      <c r="G73" s="550"/>
      <c r="H73" s="550"/>
      <c r="I73" s="551"/>
    </row>
    <row r="74" spans="1:9" ht="39.6" x14ac:dyDescent="0.25">
      <c r="A74" s="428">
        <f>COUNTIF('4.0 Change Log'!O:O, "Contemplated")</f>
        <v>0</v>
      </c>
      <c r="B74" s="34" t="s">
        <v>254</v>
      </c>
      <c r="D74" s="524"/>
      <c r="E74" s="525"/>
      <c r="F74" s="525"/>
      <c r="G74" s="525"/>
      <c r="H74" s="525"/>
      <c r="I74" s="526"/>
    </row>
    <row r="75" spans="1:9" ht="26.4" x14ac:dyDescent="0.25">
      <c r="A75" s="428">
        <f>COUNTIF('4.0 Change Log'!O:O, "Approved")</f>
        <v>0</v>
      </c>
      <c r="B75" s="34" t="s">
        <v>253</v>
      </c>
      <c r="D75" s="527"/>
      <c r="E75" s="528"/>
      <c r="F75" s="528"/>
      <c r="G75" s="528"/>
      <c r="H75" s="528"/>
      <c r="I75" s="529"/>
    </row>
    <row r="76" spans="1:9" ht="13.8" x14ac:dyDescent="0.25">
      <c r="A76" s="428">
        <f>COUNTIFS('4.0 Change Log'!L10:L1000,"&gt;=" &amp; C7-30,'4.0 Change Log'!L10:L1000,"&lt;=" &amp; C7)</f>
        <v>0</v>
      </c>
      <c r="B76" s="35" t="s">
        <v>90</v>
      </c>
      <c r="D76" s="530"/>
      <c r="E76" s="531"/>
      <c r="F76" s="531"/>
      <c r="G76" s="531"/>
      <c r="H76" s="531"/>
      <c r="I76" s="532"/>
    </row>
    <row r="77" spans="1:9" x14ac:dyDescent="0.25">
      <c r="A77" s="5"/>
      <c r="I77" s="32"/>
    </row>
    <row r="78" spans="1:9" ht="25.5" customHeight="1" x14ac:dyDescent="0.25">
      <c r="A78" s="429" t="s">
        <v>248</v>
      </c>
      <c r="B78" s="249" t="s">
        <v>100</v>
      </c>
      <c r="C78" s="250" t="s">
        <v>205</v>
      </c>
      <c r="D78" s="250" t="s">
        <v>255</v>
      </c>
      <c r="E78" s="250" t="s">
        <v>249</v>
      </c>
      <c r="F78" s="430"/>
      <c r="G78" s="430"/>
      <c r="H78" s="431"/>
      <c r="I78" s="432"/>
    </row>
    <row r="79" spans="1:9" ht="13.8" x14ac:dyDescent="0.25">
      <c r="A79" s="433" t="str" cm="1">
        <f t="array" ref="A79">_xlfn.LET(
  _xlpm.o, '4.0 Change Log'!O12:O10000,
  _xlpm.cols, _xlfn.CHOOSECOLS('4.0 Change Log'!C12:O10000, 1, 6, 3, 11, 13),
  _xlpm.include, ISNUMBER(MATCH(_xlpm.o, {"Contemplated","Submitted","Pending"}, 0)),
  _xlpm.filtered, _xlfn._xlws.FILTER(_xlpm.cols, _xlpm.include, ""),
  _xlpm.sorted, IFERROR(_xlfn.SORTBY(_xlpm.filtered, INDEX(_xlpm.filtered,,4), -1), _xlpm.filtered),
  _xlfn.TAKE(_xlpm.sorted, 10)
)</f>
        <v/>
      </c>
      <c r="B79" s="257"/>
      <c r="C79" s="258"/>
      <c r="D79" s="259"/>
      <c r="E79" s="258"/>
      <c r="I79" s="32"/>
    </row>
    <row r="80" spans="1:9" ht="13.8" x14ac:dyDescent="0.25">
      <c r="A80" s="433"/>
      <c r="B80" s="257"/>
      <c r="C80" s="258"/>
      <c r="D80" s="259"/>
      <c r="E80" s="258"/>
      <c r="I80" s="32"/>
    </row>
    <row r="81" spans="1:9" ht="13.8" x14ac:dyDescent="0.25">
      <c r="A81" s="433"/>
      <c r="B81" s="257"/>
      <c r="C81" s="257"/>
      <c r="D81" s="260"/>
      <c r="E81" s="257"/>
      <c r="I81" s="32"/>
    </row>
    <row r="82" spans="1:9" ht="13.95" customHeight="1" x14ac:dyDescent="0.25">
      <c r="A82" s="433"/>
      <c r="B82" s="257"/>
      <c r="C82" s="257"/>
      <c r="D82" s="260"/>
      <c r="E82" s="257"/>
      <c r="H82" s="434"/>
      <c r="I82" s="435"/>
    </row>
    <row r="83" spans="1:9" ht="13.95" customHeight="1" x14ac:dyDescent="0.25">
      <c r="A83" s="433"/>
      <c r="B83" s="257"/>
      <c r="C83" s="257"/>
      <c r="D83" s="260"/>
      <c r="E83" s="257"/>
      <c r="H83" s="434"/>
      <c r="I83" s="435"/>
    </row>
    <row r="84" spans="1:9" ht="13.95" customHeight="1" x14ac:dyDescent="0.25">
      <c r="A84" s="433"/>
      <c r="B84" s="257"/>
      <c r="C84" s="257"/>
      <c r="D84" s="260"/>
      <c r="E84" s="257"/>
      <c r="H84" s="434"/>
      <c r="I84" s="435"/>
    </row>
    <row r="85" spans="1:9" ht="13.95" customHeight="1" x14ac:dyDescent="0.25">
      <c r="A85" s="433"/>
      <c r="B85" s="257"/>
      <c r="C85" s="257"/>
      <c r="D85" s="260"/>
      <c r="E85" s="257"/>
      <c r="H85" s="434"/>
      <c r="I85" s="435"/>
    </row>
    <row r="86" spans="1:9" ht="13.8" x14ac:dyDescent="0.25">
      <c r="A86" s="433"/>
      <c r="B86" s="257"/>
      <c r="C86" s="257"/>
      <c r="D86" s="260"/>
      <c r="E86" s="257"/>
      <c r="H86" s="434"/>
      <c r="I86" s="435"/>
    </row>
    <row r="87" spans="1:9" ht="13.8" x14ac:dyDescent="0.25">
      <c r="A87" s="433"/>
      <c r="B87" s="257"/>
      <c r="C87" s="257"/>
      <c r="D87" s="260"/>
      <c r="E87" s="257"/>
      <c r="H87" s="434"/>
      <c r="I87" s="435"/>
    </row>
    <row r="88" spans="1:9" ht="14.4" thickBot="1" x14ac:dyDescent="0.3">
      <c r="A88" s="436"/>
      <c r="B88" s="437"/>
      <c r="C88" s="437"/>
      <c r="D88" s="438"/>
      <c r="E88" s="437"/>
      <c r="F88" s="60"/>
      <c r="G88" s="60"/>
      <c r="H88" s="439"/>
      <c r="I88" s="440"/>
    </row>
    <row r="89" spans="1:9" ht="13.8" thickBot="1" x14ac:dyDescent="0.3"/>
    <row r="90" spans="1:9" x14ac:dyDescent="0.25">
      <c r="A90" s="441" t="s">
        <v>103</v>
      </c>
      <c r="B90" s="55"/>
      <c r="C90" s="55"/>
      <c r="D90" s="55"/>
      <c r="E90" s="55"/>
      <c r="F90" s="55"/>
      <c r="G90" s="55"/>
      <c r="H90" s="55"/>
      <c r="I90" s="56"/>
    </row>
    <row r="91" spans="1:9" ht="17.399999999999999" customHeight="1" x14ac:dyDescent="0.25">
      <c r="A91" s="580" t="s">
        <v>343</v>
      </c>
      <c r="B91" s="581"/>
      <c r="C91" s="581"/>
      <c r="D91" s="581"/>
      <c r="E91" s="581"/>
      <c r="F91" s="581"/>
      <c r="G91" s="581"/>
      <c r="H91" s="581"/>
      <c r="I91" s="582"/>
    </row>
    <row r="92" spans="1:9" ht="21.6" customHeight="1" x14ac:dyDescent="0.25">
      <c r="A92" s="545" t="s">
        <v>342</v>
      </c>
      <c r="B92" s="590"/>
      <c r="C92" s="590"/>
      <c r="D92" s="590"/>
      <c r="E92" s="590"/>
      <c r="F92" s="590"/>
      <c r="G92" s="590"/>
      <c r="H92" s="590"/>
      <c r="I92" s="591"/>
    </row>
    <row r="93" spans="1:9" ht="40.950000000000003" customHeight="1" x14ac:dyDescent="0.25">
      <c r="A93" s="442"/>
      <c r="B93" s="244" t="str">
        <f>'2. Capital Budget &amp; Expenditure'!E15</f>
        <v>Budget</v>
      </c>
      <c r="C93" s="592" t="str">
        <f>'2. Capital Budget &amp; Expenditure'!F15</f>
        <v>Actuals +</v>
      </c>
      <c r="D93" s="592"/>
      <c r="E93" s="592" t="str">
        <f>'2. Capital Budget &amp; Expenditure'!G15</f>
        <v>Forecast 
(Est. to Complete) =</v>
      </c>
      <c r="F93" s="592"/>
      <c r="G93" s="592" t="str">
        <f>'2. Capital Budget &amp; Expenditure'!H15</f>
        <v>Projected Cost</v>
      </c>
      <c r="H93" s="592"/>
      <c r="I93" s="443" t="str">
        <f>'2. Capital Budget &amp; Expenditure'!I15</f>
        <v>Variance (over)/under</v>
      </c>
    </row>
    <row r="94" spans="1:9" x14ac:dyDescent="0.25">
      <c r="A94" s="444" t="str">
        <f>'2. Capital Budget &amp; Expenditure'!B17</f>
        <v>Pre-design</v>
      </c>
      <c r="B94" s="245">
        <f>'2. Capital Budget &amp; Expenditure'!E25</f>
        <v>0</v>
      </c>
      <c r="C94" s="583">
        <f>'2. Capital Budget &amp; Expenditure'!F25</f>
        <v>0</v>
      </c>
      <c r="D94" s="583">
        <f>'2. Capital Budget &amp; Expenditure'!G25</f>
        <v>0</v>
      </c>
      <c r="E94" s="583">
        <f>'2. Capital Budget &amp; Expenditure'!G25</f>
        <v>0</v>
      </c>
      <c r="F94" s="583">
        <f>'2. Capital Budget &amp; Expenditure'!I25</f>
        <v>0</v>
      </c>
      <c r="G94" s="583">
        <f>'2. Capital Budget &amp; Expenditure'!H25</f>
        <v>0</v>
      </c>
      <c r="H94" s="583">
        <f>'2. Capital Budget &amp; Expenditure'!I25</f>
        <v>0</v>
      </c>
      <c r="I94" s="445">
        <f>'2. Capital Budget &amp; Expenditure'!I25</f>
        <v>0</v>
      </c>
    </row>
    <row r="95" spans="1:9" x14ac:dyDescent="0.25">
      <c r="A95" s="444" t="str">
        <f>'2. Capital Budget &amp; Expenditure'!B28</f>
        <v>Design</v>
      </c>
      <c r="B95" s="245">
        <f>'2. Capital Budget &amp; Expenditure'!E34</f>
        <v>0</v>
      </c>
      <c r="C95" s="583">
        <f>'2. Capital Budget &amp; Expenditure'!F34</f>
        <v>0</v>
      </c>
      <c r="D95" s="583">
        <f>'2. Capital Budget &amp; Expenditure'!G34</f>
        <v>0</v>
      </c>
      <c r="E95" s="583">
        <f>'2. Capital Budget &amp; Expenditure'!G34</f>
        <v>0</v>
      </c>
      <c r="F95" s="583">
        <f>'2. Capital Budget &amp; Expenditure'!I34</f>
        <v>0</v>
      </c>
      <c r="G95" s="583">
        <f>'2. Capital Budget &amp; Expenditure'!H34</f>
        <v>0</v>
      </c>
      <c r="H95" s="583">
        <f>'2. Capital Budget &amp; Expenditure'!I34</f>
        <v>0</v>
      </c>
      <c r="I95" s="445">
        <f>'2. Capital Budget &amp; Expenditure'!I34</f>
        <v>0</v>
      </c>
    </row>
    <row r="96" spans="1:9" x14ac:dyDescent="0.25">
      <c r="A96" s="444" t="str">
        <f>'2. Capital Budget &amp; Expenditure'!B37</f>
        <v>Land Purchase</v>
      </c>
      <c r="B96" s="245">
        <f>'2. Capital Budget &amp; Expenditure'!E40</f>
        <v>0</v>
      </c>
      <c r="C96" s="583">
        <f>'2. Capital Budget &amp; Expenditure'!F40</f>
        <v>0</v>
      </c>
      <c r="D96" s="583">
        <f>'2. Capital Budget &amp; Expenditure'!G40</f>
        <v>0</v>
      </c>
      <c r="E96" s="583">
        <f>'2. Capital Budget &amp; Expenditure'!H40</f>
        <v>0</v>
      </c>
      <c r="F96" s="583">
        <f>'2. Capital Budget &amp; Expenditure'!I40</f>
        <v>0</v>
      </c>
      <c r="G96" s="583">
        <f>'2. Capital Budget &amp; Expenditure'!H40</f>
        <v>0</v>
      </c>
      <c r="H96" s="583">
        <f>'2. Capital Budget &amp; Expenditure'!I40</f>
        <v>0</v>
      </c>
      <c r="I96" s="445">
        <f>'2. Capital Budget &amp; Expenditure'!I40</f>
        <v>0</v>
      </c>
    </row>
    <row r="97" spans="1:9" x14ac:dyDescent="0.25">
      <c r="A97" s="444" t="str">
        <f>'2. Capital Budget &amp; Expenditure'!B43</f>
        <v>Construction</v>
      </c>
      <c r="B97" s="245">
        <f>'2. Capital Budget &amp; Expenditure'!E49</f>
        <v>0</v>
      </c>
      <c r="C97" s="583">
        <f>'2. Capital Budget &amp; Expenditure'!F49</f>
        <v>0</v>
      </c>
      <c r="D97" s="583">
        <f>'2. Capital Budget &amp; Expenditure'!G49</f>
        <v>0</v>
      </c>
      <c r="E97" s="583">
        <f>'2. Capital Budget &amp; Expenditure'!G49</f>
        <v>0</v>
      </c>
      <c r="F97" s="583">
        <f>'2. Capital Budget &amp; Expenditure'!I49</f>
        <v>0</v>
      </c>
      <c r="G97" s="583">
        <f>'2. Capital Budget &amp; Expenditure'!H49</f>
        <v>0</v>
      </c>
      <c r="H97" s="583">
        <f>'2. Capital Budget &amp; Expenditure'!I49</f>
        <v>0</v>
      </c>
      <c r="I97" s="445">
        <f>'2. Capital Budget &amp; Expenditure'!I49</f>
        <v>0</v>
      </c>
    </row>
    <row r="98" spans="1:9" ht="26.4" x14ac:dyDescent="0.25">
      <c r="A98" s="444" t="str">
        <f>'2. Capital Budget &amp; Expenditure'!B52</f>
        <v>Project Management</v>
      </c>
      <c r="B98" s="245">
        <f>'2. Capital Budget &amp; Expenditure'!E61</f>
        <v>0</v>
      </c>
      <c r="C98" s="583">
        <f>'2. Capital Budget &amp; Expenditure'!F61</f>
        <v>0</v>
      </c>
      <c r="D98" s="583">
        <f>'2. Capital Budget &amp; Expenditure'!G61</f>
        <v>0</v>
      </c>
      <c r="E98" s="583">
        <f>'2. Capital Budget &amp; Expenditure'!G61</f>
        <v>0</v>
      </c>
      <c r="F98" s="583">
        <f>'2. Capital Budget &amp; Expenditure'!I61</f>
        <v>0</v>
      </c>
      <c r="G98" s="583">
        <f>'2. Capital Budget &amp; Expenditure'!H61</f>
        <v>0</v>
      </c>
      <c r="H98" s="583">
        <f>'2. Capital Budget &amp; Expenditure'!I61</f>
        <v>0</v>
      </c>
      <c r="I98" s="445">
        <f>'2. Capital Budget &amp; Expenditure'!I61</f>
        <v>0</v>
      </c>
    </row>
    <row r="99" spans="1:9" ht="26.4" x14ac:dyDescent="0.25">
      <c r="A99" s="444" t="str">
        <f>'2. Capital Budget &amp; Expenditure'!B64</f>
        <v>Furnishings &amp; Equipment</v>
      </c>
      <c r="B99" s="245">
        <f>'2. Capital Budget &amp; Expenditure'!E73</f>
        <v>0</v>
      </c>
      <c r="C99" s="583">
        <f>'2. Capital Budget &amp; Expenditure'!F73</f>
        <v>0</v>
      </c>
      <c r="D99" s="583">
        <f>'2. Capital Budget &amp; Expenditure'!G73</f>
        <v>0</v>
      </c>
      <c r="E99" s="583">
        <f>'2. Capital Budget &amp; Expenditure'!G73</f>
        <v>0</v>
      </c>
      <c r="F99" s="583">
        <f>'2. Capital Budget &amp; Expenditure'!I73</f>
        <v>0</v>
      </c>
      <c r="G99" s="583">
        <f>'2. Capital Budget &amp; Expenditure'!H73</f>
        <v>0</v>
      </c>
      <c r="H99" s="583">
        <f>'2. Capital Budget &amp; Expenditure'!I73</f>
        <v>0</v>
      </c>
      <c r="I99" s="445">
        <f>'2. Capital Budget &amp; Expenditure'!I73</f>
        <v>0</v>
      </c>
    </row>
    <row r="100" spans="1:9" x14ac:dyDescent="0.25">
      <c r="A100" s="444" t="str">
        <f>'2. Capital Budget &amp; Expenditure'!B76</f>
        <v>Start-up</v>
      </c>
      <c r="B100" s="245">
        <f>'2. Capital Budget &amp; Expenditure'!E85</f>
        <v>0</v>
      </c>
      <c r="C100" s="583">
        <f>'2. Capital Budget &amp; Expenditure'!F85</f>
        <v>0</v>
      </c>
      <c r="D100" s="583">
        <f>'2. Capital Budget &amp; Expenditure'!G85</f>
        <v>0</v>
      </c>
      <c r="E100" s="583">
        <f>'2. Capital Budget &amp; Expenditure'!G85</f>
        <v>0</v>
      </c>
      <c r="F100" s="583">
        <f>'2. Capital Budget &amp; Expenditure'!I85</f>
        <v>0</v>
      </c>
      <c r="G100" s="583">
        <f>'2. Capital Budget &amp; Expenditure'!H85</f>
        <v>0</v>
      </c>
      <c r="H100" s="583">
        <f>'2. Capital Budget &amp; Expenditure'!I85</f>
        <v>0</v>
      </c>
      <c r="I100" s="445">
        <f>'2. Capital Budget &amp; Expenditure'!I85</f>
        <v>0</v>
      </c>
    </row>
    <row r="101" spans="1:9" ht="16.95" customHeight="1" x14ac:dyDescent="0.25">
      <c r="A101" s="444" t="str">
        <f>'2. Capital Budget &amp; Expenditure'!B88</f>
        <v>Commissioning</v>
      </c>
      <c r="B101" s="245">
        <f>'2. Capital Budget &amp; Expenditure'!E91</f>
        <v>0</v>
      </c>
      <c r="C101" s="583">
        <f>'2. Capital Budget &amp; Expenditure'!F91</f>
        <v>0</v>
      </c>
      <c r="D101" s="583">
        <f>'2. Capital Budget &amp; Expenditure'!G91</f>
        <v>0</v>
      </c>
      <c r="E101" s="583">
        <f>'2. Capital Budget &amp; Expenditure'!G91</f>
        <v>0</v>
      </c>
      <c r="F101" s="583">
        <f>'2. Capital Budget &amp; Expenditure'!I91</f>
        <v>0</v>
      </c>
      <c r="G101" s="583">
        <f>'2. Capital Budget &amp; Expenditure'!H91</f>
        <v>0</v>
      </c>
      <c r="H101" s="583">
        <f>'2. Capital Budget &amp; Expenditure'!I91</f>
        <v>0</v>
      </c>
      <c r="I101" s="445">
        <f>'2. Capital Budget &amp; Expenditure'!I91</f>
        <v>0</v>
      </c>
    </row>
    <row r="102" spans="1:9" x14ac:dyDescent="0.25">
      <c r="A102" s="446"/>
      <c r="B102" s="447"/>
      <c r="C102" s="563"/>
      <c r="D102" s="563"/>
      <c r="E102" s="563"/>
      <c r="F102" s="563"/>
      <c r="G102" s="563"/>
      <c r="H102" s="563"/>
      <c r="I102" s="448"/>
    </row>
    <row r="103" spans="1:9" ht="26.4" x14ac:dyDescent="0.25">
      <c r="A103" s="449" t="str">
        <f>'2. Capital Budget &amp; Expenditure'!B94</f>
        <v>Sub-Total Facility Costs</v>
      </c>
      <c r="B103" s="450">
        <f>'2. Capital Budget &amp; Expenditure'!E94</f>
        <v>0</v>
      </c>
      <c r="C103" s="570">
        <f>'2. Capital Budget &amp; Expenditure'!F94</f>
        <v>0</v>
      </c>
      <c r="D103" s="570">
        <f>'2. Capital Budget &amp; Expenditure'!G94</f>
        <v>0</v>
      </c>
      <c r="E103" s="570">
        <f>'2. Capital Budget &amp; Expenditure'!G94</f>
        <v>0</v>
      </c>
      <c r="F103" s="570">
        <f>'2. Capital Budget &amp; Expenditure'!G94</f>
        <v>0</v>
      </c>
      <c r="G103" s="570">
        <f>'2. Capital Budget &amp; Expenditure'!H94</f>
        <v>0</v>
      </c>
      <c r="H103" s="570">
        <f>'2. Capital Budget &amp; Expenditure'!I94</f>
        <v>0</v>
      </c>
      <c r="I103" s="451">
        <f>'2. Capital Budget &amp; Expenditure'!I94</f>
        <v>0</v>
      </c>
    </row>
    <row r="104" spans="1:9" x14ac:dyDescent="0.25">
      <c r="A104" s="452" t="str">
        <f>'2. Capital Budget &amp; Expenditure'!B96</f>
        <v>HST</v>
      </c>
      <c r="B104" s="450">
        <f>'2. Capital Budget &amp; Expenditure'!E96</f>
        <v>0</v>
      </c>
      <c r="C104" s="570">
        <f>'2. Capital Budget &amp; Expenditure'!F96</f>
        <v>0</v>
      </c>
      <c r="D104" s="570">
        <f>'2. Capital Budget &amp; Expenditure'!G96</f>
        <v>0</v>
      </c>
      <c r="E104" s="570">
        <f>'2. Capital Budget &amp; Expenditure'!G96</f>
        <v>0</v>
      </c>
      <c r="F104" s="570">
        <f>'2. Capital Budget &amp; Expenditure'!G96</f>
        <v>0</v>
      </c>
      <c r="G104" s="570">
        <f>'2. Capital Budget &amp; Expenditure'!H96</f>
        <v>0</v>
      </c>
      <c r="H104" s="570">
        <f>'2. Capital Budget &amp; Expenditure'!I96</f>
        <v>0</v>
      </c>
      <c r="I104" s="451">
        <f>'2. Capital Budget &amp; Expenditure'!I96</f>
        <v>0</v>
      </c>
    </row>
    <row r="105" spans="1:9" ht="13.8" thickBot="1" x14ac:dyDescent="0.3">
      <c r="A105" s="453" t="str">
        <f>'2. Capital Budget &amp; Expenditure'!B100</f>
        <v>Total Facility Cost</v>
      </c>
      <c r="B105" s="454">
        <f>'2. Capital Budget &amp; Expenditure'!E100</f>
        <v>0</v>
      </c>
      <c r="C105" s="597">
        <f>'2. Capital Budget &amp; Expenditure'!F100</f>
        <v>0</v>
      </c>
      <c r="D105" s="597">
        <f>'2. Capital Budget &amp; Expenditure'!G100</f>
        <v>0</v>
      </c>
      <c r="E105" s="597">
        <f>'2. Capital Budget &amp; Expenditure'!G100</f>
        <v>0</v>
      </c>
      <c r="F105" s="597">
        <f>'2. Capital Budget &amp; Expenditure'!G100</f>
        <v>0</v>
      </c>
      <c r="G105" s="597">
        <f>'2. Capital Budget &amp; Expenditure'!H100</f>
        <v>0</v>
      </c>
      <c r="H105" s="597">
        <f>'2. Capital Budget &amp; Expenditure'!I100</f>
        <v>0</v>
      </c>
      <c r="I105" s="455">
        <f>'2. Capital Budget &amp; Expenditure'!I100</f>
        <v>0</v>
      </c>
    </row>
    <row r="106" spans="1:9" ht="100.2" customHeight="1" thickBot="1" x14ac:dyDescent="0.3">
      <c r="A106" s="53"/>
      <c r="B106" s="53"/>
      <c r="C106" s="53"/>
      <c r="D106" s="53"/>
      <c r="E106" s="53"/>
      <c r="F106" s="53"/>
      <c r="G106" s="53"/>
      <c r="H106" s="53"/>
      <c r="I106" s="53"/>
    </row>
    <row r="107" spans="1:9" ht="30" customHeight="1" x14ac:dyDescent="0.25">
      <c r="A107" s="598" t="s">
        <v>341</v>
      </c>
      <c r="B107" s="599"/>
      <c r="C107" s="599"/>
      <c r="D107" s="599"/>
      <c r="E107" s="599"/>
      <c r="F107" s="599"/>
      <c r="G107" s="599"/>
      <c r="H107" s="599"/>
      <c r="I107" s="600"/>
    </row>
    <row r="108" spans="1:9" ht="256.8" customHeight="1" thickBot="1" x14ac:dyDescent="0.3">
      <c r="A108" s="482"/>
      <c r="B108" s="483"/>
      <c r="C108" s="483"/>
      <c r="D108" s="483"/>
      <c r="E108" s="483"/>
      <c r="F108" s="483"/>
      <c r="G108" s="483"/>
      <c r="H108" s="483"/>
      <c r="I108" s="484"/>
    </row>
    <row r="109" spans="1:9" ht="17.399999999999999" customHeight="1" thickBot="1" x14ac:dyDescent="0.35">
      <c r="A109"/>
      <c r="B109"/>
      <c r="C109"/>
      <c r="D109"/>
      <c r="E109"/>
      <c r="F109"/>
      <c r="G109"/>
      <c r="H109"/>
      <c r="I109"/>
    </row>
    <row r="110" spans="1:9" ht="14.4" customHeight="1" x14ac:dyDescent="0.25">
      <c r="A110" s="485" t="s">
        <v>300</v>
      </c>
      <c r="B110" s="486"/>
      <c r="C110" s="486"/>
      <c r="D110" s="486"/>
      <c r="E110" s="486"/>
      <c r="F110" s="486"/>
      <c r="G110" s="486"/>
      <c r="H110" s="486"/>
      <c r="I110" s="487"/>
    </row>
    <row r="111" spans="1:9" ht="15" customHeight="1" thickBot="1" x14ac:dyDescent="0.3">
      <c r="A111" s="488" t="s">
        <v>301</v>
      </c>
      <c r="B111" s="489"/>
      <c r="C111" s="489"/>
      <c r="D111" s="489"/>
      <c r="E111" s="489"/>
      <c r="F111" s="489"/>
      <c r="G111" s="489"/>
      <c r="H111" s="489"/>
      <c r="I111" s="490"/>
    </row>
    <row r="112" spans="1:9" ht="28.95" customHeight="1" x14ac:dyDescent="0.25">
      <c r="A112" s="559" t="s">
        <v>302</v>
      </c>
      <c r="B112" s="560"/>
      <c r="C112" s="560"/>
      <c r="D112" s="560"/>
      <c r="E112" s="560"/>
      <c r="F112" s="560"/>
      <c r="G112" s="560"/>
      <c r="H112" s="560"/>
      <c r="I112" s="561"/>
    </row>
    <row r="113" spans="1:9" ht="142.80000000000001" customHeight="1" thickBot="1" x14ac:dyDescent="0.3">
      <c r="A113" s="556"/>
      <c r="B113" s="557"/>
      <c r="C113" s="557"/>
      <c r="D113" s="557"/>
      <c r="E113" s="557"/>
      <c r="F113" s="557"/>
      <c r="G113" s="557"/>
      <c r="H113" s="557"/>
      <c r="I113" s="558"/>
    </row>
    <row r="114" spans="1:9" ht="16.2" customHeight="1" thickBot="1" x14ac:dyDescent="0.35">
      <c r="A114"/>
      <c r="B114"/>
      <c r="C114"/>
      <c r="D114"/>
      <c r="E114"/>
      <c r="F114"/>
      <c r="G114"/>
      <c r="H114"/>
      <c r="I114"/>
    </row>
    <row r="115" spans="1:9" x14ac:dyDescent="0.25">
      <c r="A115" s="6" t="s">
        <v>104</v>
      </c>
      <c r="B115" s="57"/>
      <c r="C115" s="57"/>
      <c r="D115" s="57"/>
      <c r="E115" s="57"/>
      <c r="F115" s="57"/>
      <c r="G115" s="57"/>
      <c r="H115" s="57"/>
      <c r="I115" s="58"/>
    </row>
    <row r="116" spans="1:9" ht="25.5" customHeight="1" x14ac:dyDescent="0.25">
      <c r="A116" s="564" t="s">
        <v>338</v>
      </c>
      <c r="B116" s="565"/>
      <c r="C116" s="565"/>
      <c r="D116" s="565"/>
      <c r="E116" s="565"/>
      <c r="F116" s="565"/>
      <c r="G116" s="565"/>
      <c r="H116" s="565"/>
      <c r="I116" s="566"/>
    </row>
    <row r="117" spans="1:9" ht="14.4" customHeight="1" x14ac:dyDescent="0.25">
      <c r="A117" s="552" t="s">
        <v>318</v>
      </c>
      <c r="B117" s="553"/>
      <c r="C117" s="310"/>
      <c r="D117" s="11"/>
      <c r="E117" s="567" t="s">
        <v>95</v>
      </c>
      <c r="F117" s="568"/>
      <c r="G117" s="568"/>
      <c r="H117" s="568"/>
      <c r="I117" s="569"/>
    </row>
    <row r="118" spans="1:9" x14ac:dyDescent="0.25">
      <c r="A118" s="552" t="s">
        <v>317</v>
      </c>
      <c r="B118" s="553"/>
      <c r="C118" s="310"/>
      <c r="E118" s="571"/>
      <c r="F118" s="572"/>
      <c r="G118" s="572"/>
      <c r="H118" s="572"/>
      <c r="I118" s="573"/>
    </row>
    <row r="119" spans="1:9" x14ac:dyDescent="0.25">
      <c r="A119" s="10"/>
      <c r="E119" s="574"/>
      <c r="F119" s="575"/>
      <c r="G119" s="575"/>
      <c r="H119" s="575"/>
      <c r="I119" s="576"/>
    </row>
    <row r="120" spans="1:9" ht="26.4" x14ac:dyDescent="0.25">
      <c r="A120" s="429" t="s">
        <v>258</v>
      </c>
      <c r="B120" s="250" t="s">
        <v>135</v>
      </c>
      <c r="C120" s="250" t="s">
        <v>90</v>
      </c>
      <c r="E120" s="574"/>
      <c r="F120" s="575"/>
      <c r="G120" s="575"/>
      <c r="H120" s="575"/>
      <c r="I120" s="576"/>
    </row>
    <row r="121" spans="1:9" ht="26.4" x14ac:dyDescent="0.25">
      <c r="A121" s="456" t="s">
        <v>260</v>
      </c>
      <c r="B121" s="311"/>
      <c r="C121" s="311"/>
      <c r="E121" s="574"/>
      <c r="F121" s="575"/>
      <c r="G121" s="575"/>
      <c r="H121" s="575"/>
      <c r="I121" s="576"/>
    </row>
    <row r="122" spans="1:9" ht="26.4" x14ac:dyDescent="0.25">
      <c r="A122" s="456" t="s">
        <v>261</v>
      </c>
      <c r="B122" s="311"/>
      <c r="C122" s="311"/>
      <c r="E122" s="574"/>
      <c r="F122" s="575"/>
      <c r="G122" s="575"/>
      <c r="H122" s="575"/>
      <c r="I122" s="576"/>
    </row>
    <row r="123" spans="1:9" ht="39.6" x14ac:dyDescent="0.25">
      <c r="A123" s="457" t="s">
        <v>256</v>
      </c>
      <c r="B123" s="311"/>
      <c r="C123" s="311"/>
      <c r="E123" s="574"/>
      <c r="F123" s="575"/>
      <c r="G123" s="575"/>
      <c r="H123" s="575"/>
      <c r="I123" s="576"/>
    </row>
    <row r="124" spans="1:9" ht="52.8" x14ac:dyDescent="0.25">
      <c r="A124" s="458" t="s">
        <v>257</v>
      </c>
      <c r="B124" s="311"/>
      <c r="C124" s="311"/>
      <c r="E124" s="577"/>
      <c r="F124" s="578"/>
      <c r="G124" s="578"/>
      <c r="H124" s="578"/>
      <c r="I124" s="579"/>
    </row>
    <row r="125" spans="1:9" x14ac:dyDescent="0.25">
      <c r="A125" s="459"/>
      <c r="B125" s="396"/>
      <c r="C125" s="396"/>
      <c r="I125" s="32"/>
    </row>
    <row r="126" spans="1:9" x14ac:dyDescent="0.25">
      <c r="A126" s="429"/>
      <c r="B126" s="250" t="s">
        <v>135</v>
      </c>
      <c r="C126" s="250" t="s">
        <v>90</v>
      </c>
      <c r="I126" s="32"/>
    </row>
    <row r="127" spans="1:9" ht="27" thickBot="1" x14ac:dyDescent="0.3">
      <c r="A127" s="479" t="s">
        <v>333</v>
      </c>
      <c r="B127" s="480"/>
      <c r="C127" s="480"/>
      <c r="D127" s="60"/>
      <c r="E127" s="60"/>
      <c r="F127" s="60"/>
      <c r="G127" s="60"/>
      <c r="H127" s="60"/>
      <c r="I127" s="61"/>
    </row>
    <row r="128" spans="1:9" ht="15" thickBot="1" x14ac:dyDescent="0.35">
      <c r="A128"/>
      <c r="B128"/>
      <c r="C128"/>
      <c r="D128"/>
      <c r="E128"/>
      <c r="F128"/>
      <c r="G128"/>
      <c r="H128"/>
      <c r="I128"/>
    </row>
    <row r="129" spans="1:9" x14ac:dyDescent="0.25">
      <c r="A129" s="6" t="s">
        <v>105</v>
      </c>
      <c r="B129" s="57"/>
      <c r="C129" s="57"/>
      <c r="D129" s="57"/>
      <c r="E129" s="57"/>
      <c r="F129" s="57"/>
      <c r="G129" s="57"/>
      <c r="H129" s="57"/>
      <c r="I129" s="58"/>
    </row>
    <row r="130" spans="1:9" ht="23.4" customHeight="1" x14ac:dyDescent="0.25">
      <c r="A130" s="594" t="s">
        <v>312</v>
      </c>
      <c r="B130" s="595"/>
      <c r="C130" s="595"/>
      <c r="D130" s="595"/>
      <c r="E130" s="595"/>
      <c r="F130" s="595"/>
      <c r="G130" s="595"/>
      <c r="H130" s="595"/>
      <c r="I130" s="596"/>
    </row>
    <row r="131" spans="1:9" x14ac:dyDescent="0.25">
      <c r="A131" s="62"/>
      <c r="B131" s="53"/>
      <c r="C131" s="53"/>
      <c r="D131" s="53"/>
      <c r="E131" s="53"/>
      <c r="F131" s="53"/>
      <c r="G131" s="53"/>
      <c r="H131" s="53"/>
      <c r="I131" s="63"/>
    </row>
    <row r="132" spans="1:9" x14ac:dyDescent="0.25">
      <c r="A132" s="62" t="s">
        <v>311</v>
      </c>
      <c r="B132" s="53"/>
      <c r="C132" s="53"/>
      <c r="D132" s="53"/>
      <c r="E132" s="53"/>
      <c r="F132" s="53" t="s">
        <v>313</v>
      </c>
      <c r="G132" s="53"/>
      <c r="H132" s="53"/>
      <c r="I132" s="63"/>
    </row>
    <row r="133" spans="1:9" x14ac:dyDescent="0.25">
      <c r="A133" s="62"/>
      <c r="B133" s="53"/>
      <c r="C133" s="53"/>
      <c r="D133" s="53"/>
      <c r="E133" s="53"/>
      <c r="F133" s="53"/>
      <c r="G133" s="53"/>
      <c r="H133" s="53"/>
      <c r="I133" s="63"/>
    </row>
    <row r="134" spans="1:9" x14ac:dyDescent="0.25">
      <c r="A134" s="62"/>
      <c r="B134" s="53"/>
      <c r="C134" s="53"/>
      <c r="D134" s="53"/>
      <c r="E134" s="53"/>
      <c r="F134" s="53"/>
      <c r="G134" s="53"/>
      <c r="H134" s="53"/>
      <c r="I134" s="63"/>
    </row>
    <row r="135" spans="1:9" x14ac:dyDescent="0.25">
      <c r="A135" s="62"/>
      <c r="B135" s="53"/>
      <c r="C135" s="53"/>
      <c r="D135" s="53"/>
      <c r="E135" s="53"/>
      <c r="F135" s="53"/>
      <c r="G135" s="53"/>
      <c r="H135" s="53"/>
      <c r="I135" s="63"/>
    </row>
    <row r="136" spans="1:9" x14ac:dyDescent="0.25">
      <c r="A136" s="62"/>
      <c r="B136" s="53"/>
      <c r="C136" s="53"/>
      <c r="D136" s="53"/>
      <c r="E136" s="53"/>
      <c r="F136" s="53"/>
      <c r="G136" s="53"/>
      <c r="H136" s="53"/>
      <c r="I136" s="63"/>
    </row>
    <row r="137" spans="1:9" x14ac:dyDescent="0.25">
      <c r="A137" s="62"/>
      <c r="B137" s="53"/>
      <c r="C137" s="53"/>
      <c r="D137" s="53"/>
      <c r="E137" s="53"/>
      <c r="F137" s="53"/>
      <c r="G137" s="53"/>
      <c r="H137" s="53"/>
      <c r="I137" s="63"/>
    </row>
    <row r="138" spans="1:9" x14ac:dyDescent="0.25">
      <c r="A138" s="62"/>
      <c r="B138" s="53"/>
      <c r="C138" s="53"/>
      <c r="D138" s="53"/>
      <c r="E138" s="53"/>
      <c r="F138" s="53"/>
      <c r="G138" s="53"/>
      <c r="H138" s="53"/>
      <c r="I138" s="63"/>
    </row>
    <row r="139" spans="1:9" x14ac:dyDescent="0.25">
      <c r="A139" s="62"/>
      <c r="B139" s="53"/>
      <c r="C139" s="53"/>
      <c r="D139" s="53"/>
      <c r="E139" s="53"/>
      <c r="F139" s="53"/>
      <c r="G139" s="53"/>
      <c r="H139" s="53"/>
      <c r="I139" s="63"/>
    </row>
    <row r="140" spans="1:9" x14ac:dyDescent="0.25">
      <c r="A140" s="62"/>
      <c r="B140" s="53"/>
      <c r="C140" s="53"/>
      <c r="D140" s="53"/>
      <c r="E140" s="53"/>
      <c r="F140" s="53"/>
      <c r="G140" s="53"/>
      <c r="H140" s="53"/>
      <c r="I140" s="63"/>
    </row>
    <row r="141" spans="1:9" ht="13.8" thickBot="1" x14ac:dyDescent="0.3">
      <c r="A141" s="59"/>
      <c r="B141" s="60"/>
      <c r="C141" s="60"/>
      <c r="D141" s="60"/>
      <c r="E141" s="60"/>
      <c r="F141" s="60"/>
      <c r="G141" s="60"/>
      <c r="H141" s="60"/>
      <c r="I141" s="61"/>
    </row>
  </sheetData>
  <sheetProtection algorithmName="SHA-512" hashValue="Xdt0i/l91zHj0Ns3zK8KDrk0VQ86oohxabfOwRjoIJoFrfdLc+l64NV+iVWPr3XpT9CBvbp7Wjt+8uOHE5aE6A==" saltValue="jknuieBzosfta9HQ/loMnQ==" spinCount="100000" sheet="1" selectLockedCells="1"/>
  <mergeCells count="183">
    <mergeCell ref="E42:F42"/>
    <mergeCell ref="C100:D100"/>
    <mergeCell ref="G100:H100"/>
    <mergeCell ref="C101:D101"/>
    <mergeCell ref="E46:F46"/>
    <mergeCell ref="C95:D95"/>
    <mergeCell ref="C45:D45"/>
    <mergeCell ref="E45:F45"/>
    <mergeCell ref="E47:F47"/>
    <mergeCell ref="E48:F48"/>
    <mergeCell ref="D52:G52"/>
    <mergeCell ref="E44:F44"/>
    <mergeCell ref="E101:F101"/>
    <mergeCell ref="G95:H95"/>
    <mergeCell ref="A51:I51"/>
    <mergeCell ref="A45:B45"/>
    <mergeCell ref="A47:B47"/>
    <mergeCell ref="A48:B48"/>
    <mergeCell ref="A43:B43"/>
    <mergeCell ref="H53:I57"/>
    <mergeCell ref="H52:I52"/>
    <mergeCell ref="E40:F40"/>
    <mergeCell ref="E43:F43"/>
    <mergeCell ref="C43:D43"/>
    <mergeCell ref="E96:F96"/>
    <mergeCell ref="A41:B41"/>
    <mergeCell ref="C41:D41"/>
    <mergeCell ref="E41:F41"/>
    <mergeCell ref="A130:I130"/>
    <mergeCell ref="C97:D97"/>
    <mergeCell ref="G97:H97"/>
    <mergeCell ref="C98:D98"/>
    <mergeCell ref="G98:H98"/>
    <mergeCell ref="C99:D99"/>
    <mergeCell ref="G99:H99"/>
    <mergeCell ref="C105:D105"/>
    <mergeCell ref="G105:H105"/>
    <mergeCell ref="E103:F103"/>
    <mergeCell ref="E104:F104"/>
    <mergeCell ref="G104:H104"/>
    <mergeCell ref="E97:F97"/>
    <mergeCell ref="E98:F98"/>
    <mergeCell ref="E99:F99"/>
    <mergeCell ref="A107:I107"/>
    <mergeCell ref="E105:F105"/>
    <mergeCell ref="G40:H40"/>
    <mergeCell ref="E118:I124"/>
    <mergeCell ref="A91:I91"/>
    <mergeCell ref="G103:H103"/>
    <mergeCell ref="E100:F100"/>
    <mergeCell ref="C102:D102"/>
    <mergeCell ref="E102:F102"/>
    <mergeCell ref="E36:F36"/>
    <mergeCell ref="H6:I6"/>
    <mergeCell ref="C7:E7"/>
    <mergeCell ref="H7:I7"/>
    <mergeCell ref="A72:I72"/>
    <mergeCell ref="A39:B39"/>
    <mergeCell ref="G96:H96"/>
    <mergeCell ref="A92:I92"/>
    <mergeCell ref="E93:F93"/>
    <mergeCell ref="G93:H93"/>
    <mergeCell ref="C93:D93"/>
    <mergeCell ref="C94:D94"/>
    <mergeCell ref="G94:H94"/>
    <mergeCell ref="E94:F94"/>
    <mergeCell ref="E95:F95"/>
    <mergeCell ref="A35:B35"/>
    <mergeCell ref="A38:B38"/>
    <mergeCell ref="D73:I73"/>
    <mergeCell ref="A118:B118"/>
    <mergeCell ref="A117:B117"/>
    <mergeCell ref="A46:B46"/>
    <mergeCell ref="A113:I113"/>
    <mergeCell ref="A112:I112"/>
    <mergeCell ref="G47:H47"/>
    <mergeCell ref="G48:H48"/>
    <mergeCell ref="G41:H41"/>
    <mergeCell ref="G42:H42"/>
    <mergeCell ref="G43:H43"/>
    <mergeCell ref="G44:H44"/>
    <mergeCell ref="G45:H45"/>
    <mergeCell ref="G46:H46"/>
    <mergeCell ref="G102:H102"/>
    <mergeCell ref="A116:I116"/>
    <mergeCell ref="E117:I117"/>
    <mergeCell ref="C104:D104"/>
    <mergeCell ref="C103:D103"/>
    <mergeCell ref="C48:D48"/>
    <mergeCell ref="A44:B44"/>
    <mergeCell ref="G101:H101"/>
    <mergeCell ref="C96:D96"/>
    <mergeCell ref="A42:B42"/>
    <mergeCell ref="C40:D40"/>
    <mergeCell ref="C44:D44"/>
    <mergeCell ref="C47:D47"/>
    <mergeCell ref="C32:D32"/>
    <mergeCell ref="C34:D34"/>
    <mergeCell ref="C38:D38"/>
    <mergeCell ref="C39:D39"/>
    <mergeCell ref="C28:D28"/>
    <mergeCell ref="C30:D30"/>
    <mergeCell ref="C33:D33"/>
    <mergeCell ref="C46:D46"/>
    <mergeCell ref="C37:D37"/>
    <mergeCell ref="C42:D42"/>
    <mergeCell ref="F6:G6"/>
    <mergeCell ref="F7:G7"/>
    <mergeCell ref="D74:I76"/>
    <mergeCell ref="A6:B6"/>
    <mergeCell ref="A7:B7"/>
    <mergeCell ref="E27:F27"/>
    <mergeCell ref="E28:F28"/>
    <mergeCell ref="C6:E6"/>
    <mergeCell ref="A8:B8"/>
    <mergeCell ref="F8:G8"/>
    <mergeCell ref="C8:E8"/>
    <mergeCell ref="C9:E9"/>
    <mergeCell ref="F9:G9"/>
    <mergeCell ref="A31:B31"/>
    <mergeCell ref="A28:B28"/>
    <mergeCell ref="A29:B29"/>
    <mergeCell ref="A21:G21"/>
    <mergeCell ref="A9:B9"/>
    <mergeCell ref="A11:B11"/>
    <mergeCell ref="A10:B10"/>
    <mergeCell ref="A19:I19"/>
    <mergeCell ref="A40:B40"/>
    <mergeCell ref="C27:D27"/>
    <mergeCell ref="C29:D29"/>
    <mergeCell ref="A22:G22"/>
    <mergeCell ref="A25:B25"/>
    <mergeCell ref="A30:B30"/>
    <mergeCell ref="E35:F35"/>
    <mergeCell ref="E37:F37"/>
    <mergeCell ref="C35:D35"/>
    <mergeCell ref="A34:B34"/>
    <mergeCell ref="A37:B37"/>
    <mergeCell ref="A36:B36"/>
    <mergeCell ref="C36:D36"/>
    <mergeCell ref="A27:B27"/>
    <mergeCell ref="A32:B32"/>
    <mergeCell ref="C25:D25"/>
    <mergeCell ref="E25:F25"/>
    <mergeCell ref="E26:F26"/>
    <mergeCell ref="C26:D26"/>
    <mergeCell ref="A26:B26"/>
    <mergeCell ref="C31:D31"/>
    <mergeCell ref="A33:B33"/>
    <mergeCell ref="G33:H33"/>
    <mergeCell ref="G34:H34"/>
    <mergeCell ref="G35:H35"/>
    <mergeCell ref="G36:H36"/>
    <mergeCell ref="G37:H37"/>
    <mergeCell ref="A23:B24"/>
    <mergeCell ref="C23:D24"/>
    <mergeCell ref="G38:H38"/>
    <mergeCell ref="G39:H39"/>
    <mergeCell ref="E38:F38"/>
    <mergeCell ref="A108:I108"/>
    <mergeCell ref="A110:I110"/>
    <mergeCell ref="A111:I111"/>
    <mergeCell ref="H8:I8"/>
    <mergeCell ref="H9:I9"/>
    <mergeCell ref="E31:F31"/>
    <mergeCell ref="E32:F32"/>
    <mergeCell ref="E34:F34"/>
    <mergeCell ref="E23:F24"/>
    <mergeCell ref="E29:F29"/>
    <mergeCell ref="E30:F30"/>
    <mergeCell ref="E33:F33"/>
    <mergeCell ref="G23:H24"/>
    <mergeCell ref="I23:I24"/>
    <mergeCell ref="G25:H25"/>
    <mergeCell ref="G26:H26"/>
    <mergeCell ref="G27:H27"/>
    <mergeCell ref="G28:H28"/>
    <mergeCell ref="G29:H29"/>
    <mergeCell ref="G30:H30"/>
    <mergeCell ref="G31:H31"/>
    <mergeCell ref="G32:H32"/>
    <mergeCell ref="A15:I15"/>
    <mergeCell ref="E39:F39"/>
  </mergeCells>
  <conditionalFormatting sqref="C9 D10:D12">
    <cfRule type="cellIs" dxfId="38" priority="47" operator="equal">
      <formula>"G"</formula>
    </cfRule>
    <cfRule type="cellIs" dxfId="37" priority="48" operator="equal">
      <formula>"Y"</formula>
    </cfRule>
    <cfRule type="cellIs" dxfId="36" priority="49" operator="equal">
      <formula>"R"</formula>
    </cfRule>
  </conditionalFormatting>
  <conditionalFormatting sqref="C9:E9 D10:D12 F10:F12 H10:H12">
    <cfRule type="cellIs" dxfId="27" priority="1" operator="equal">
      <formula>"Green"</formula>
    </cfRule>
    <cfRule type="cellIs" dxfId="26" priority="2" operator="equal">
      <formula>"Yellow"</formula>
    </cfRule>
    <cfRule type="cellIs" dxfId="25" priority="3" operator="equal">
      <formula>"Red"</formula>
    </cfRule>
  </conditionalFormatting>
  <conditionalFormatting sqref="D60:D69">
    <cfRule type="expression" dxfId="24" priority="4">
      <formula>D60="Critical"</formula>
    </cfRule>
    <cfRule type="expression" dxfId="23" priority="5">
      <formula>D60="High"</formula>
    </cfRule>
    <cfRule type="expression" dxfId="22" priority="6">
      <formula>D60="Medium"</formula>
    </cfRule>
    <cfRule type="expression" dxfId="21" priority="7">
      <formula>D60="Low"</formula>
    </cfRule>
  </conditionalFormatting>
  <conditionalFormatting sqref="F10:F12">
    <cfRule type="cellIs" dxfId="20" priority="25" operator="equal">
      <formula>"G"</formula>
    </cfRule>
    <cfRule type="cellIs" dxfId="19" priority="26" operator="equal">
      <formula>"Y"</formula>
    </cfRule>
    <cfRule type="cellIs" dxfId="18" priority="27" operator="equal">
      <formula>"R"</formula>
    </cfRule>
  </conditionalFormatting>
  <conditionalFormatting sqref="H10:H12">
    <cfRule type="cellIs" dxfId="17" priority="22" operator="equal">
      <formula>"G"</formula>
    </cfRule>
    <cfRule type="cellIs" dxfId="16" priority="23" operator="equal">
      <formula>"Y"</formula>
    </cfRule>
    <cfRule type="cellIs" dxfId="15" priority="24" operator="equal">
      <formula>"R"</formula>
    </cfRule>
  </conditionalFormatting>
  <dataValidations disablePrompts="1" count="3">
    <dataValidation type="list" allowBlank="1" showInputMessage="1" showErrorMessage="1" sqref="D10:D12 F10:F12 H10:H12" xr:uid="{6957F7F5-47DB-4E54-9609-5F0890F67BD9}">
      <formula1>"Red, Yellow, Green"</formula1>
    </dataValidation>
    <dataValidation type="date" allowBlank="1" showInputMessage="1" showErrorMessage="1" sqref="C7:E8" xr:uid="{7415955A-E429-4376-89F0-BFA4AA600D96}">
      <formula1>44562</formula1>
      <formula2>49675</formula2>
    </dataValidation>
    <dataValidation type="date" allowBlank="1" showInputMessage="1" showErrorMessage="1" sqref="C25:H48" xr:uid="{6D2F7871-37ED-4891-B3E1-D39923495A1F}">
      <formula1>44562</formula1>
      <formula2>51136</formula2>
    </dataValidation>
  </dataValidations>
  <pageMargins left="0.7" right="0.7" top="0.85784313725490202" bottom="0.75" header="0.3" footer="0.3"/>
  <pageSetup scale="64" fitToHeight="0" orientation="portrait" r:id="rId1"/>
  <headerFooter>
    <oddFooter>&amp;L&amp;"Arial,Regular"Template Revision - November 2025&amp;R&amp;"Arial,Regular"Page &amp;P of &amp;N</oddFooter>
  </headerFooter>
  <rowBreaks count="1" manualBreakCount="1">
    <brk id="48"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 id="{8DBC0B5F-7A04-44DE-AD96-C4D09D42A4D5}">
            <xm:f xml:space="preserve"> _xlfn.XLOOKUP($A2, '3.0 Risk Register'!$A$9:$A$9999, '3.0 Risk Register'!$K$9:$K$9999, "") = "Critical"</xm:f>
            <x14:dxf>
              <fill>
                <patternFill>
                  <bgColor rgb="FFFFCC99"/>
                </patternFill>
              </fill>
            </x14:dxf>
          </x14:cfRule>
          <x14:cfRule type="expression" priority="9" id="{9A060305-8B20-4A59-8B7A-A59CD793CD0A}">
            <xm:f xml:space="preserve"> _xlfn.XLOOKUP($A2, '3.0 Risk Register'!$A$9:$A$9999, '3.0 Risk Register'!$K$9:$K$9999, "") = "Critical"</xm:f>
            <x14:dxf>
              <fill>
                <patternFill>
                  <bgColor rgb="FFFF9999"/>
                </patternFill>
              </fill>
            </x14:dxf>
          </x14:cfRule>
          <xm:sqref>C60:C66</xm:sqref>
        </x14:conditionalFormatting>
        <x14:conditionalFormatting xmlns:xm="http://schemas.microsoft.com/office/excel/2006/main">
          <x14:cfRule type="expression" priority="55" id="{8DBC0B5F-7A04-44DE-AD96-C4D09D42A4D5}">
            <xm:f xml:space="preserve"> _xlfn.XLOOKUP($F8, '3.0 Risk Register'!$A$9:$A$9999, '3.0 Risk Register'!$K$9:$K$9999, "") = "Critical"</xm:f>
            <x14:dxf>
              <fill>
                <patternFill>
                  <bgColor rgb="FFFFCC99"/>
                </patternFill>
              </fill>
            </x14:dxf>
          </x14:cfRule>
          <x14:cfRule type="expression" priority="56" id="{9A060305-8B20-4A59-8B7A-A59CD793CD0A}">
            <xm:f xml:space="preserve"> _xlfn.XLOOKUP($F8, '3.0 Risk Register'!$A$9:$A$9999, '3.0 Risk Register'!$K$9:$K$9999, "") = "Critical"</xm:f>
            <x14:dxf>
              <fill>
                <patternFill>
                  <bgColor rgb="FFFF9999"/>
                </patternFill>
              </fill>
            </x14:dxf>
          </x14:cfRule>
          <xm:sqref>C67</xm:sqref>
        </x14:conditionalFormatting>
        <x14:conditionalFormatting xmlns:xm="http://schemas.microsoft.com/office/excel/2006/main">
          <x14:cfRule type="expression" priority="57" id="{8DBC0B5F-7A04-44DE-AD96-C4D09D42A4D5}">
            <xm:f xml:space="preserve"> _xlfn.XLOOKUP(#REF!, '3.0 Risk Register'!$A$9:$A$9999, '3.0 Risk Register'!$K$9:$K$9999, "") = "Critical"</xm:f>
            <x14:dxf>
              <fill>
                <patternFill>
                  <bgColor rgb="FFFFCC99"/>
                </patternFill>
              </fill>
            </x14:dxf>
          </x14:cfRule>
          <x14:cfRule type="expression" priority="58" id="{9A060305-8B20-4A59-8B7A-A59CD793CD0A}">
            <xm:f xml:space="preserve"> _xlfn.XLOOKUP(#REF!, '3.0 Risk Register'!$A$9:$A$9999, '3.0 Risk Register'!$K$9:$K$9999, "") = "Critical"</xm:f>
            <x14:dxf>
              <fill>
                <patternFill>
                  <bgColor rgb="FFFF9999"/>
                </patternFill>
              </fill>
            </x14:dxf>
          </x14:cfRule>
          <xm:sqref>C68</xm:sqref>
        </x14:conditionalFormatting>
        <x14:conditionalFormatting xmlns:xm="http://schemas.microsoft.com/office/excel/2006/main">
          <x14:cfRule type="expression" priority="59" id="{8DBC0B5F-7A04-44DE-AD96-C4D09D42A4D5}">
            <xm:f xml:space="preserve"> _xlfn.XLOOKUP($A10, '3.0 Risk Register'!$A$9:$A$9999, '3.0 Risk Register'!$K$9:$K$9999, "") = "Critical"</xm:f>
            <x14:dxf>
              <fill>
                <patternFill>
                  <bgColor rgb="FFFFCC99"/>
                </patternFill>
              </fill>
            </x14:dxf>
          </x14:cfRule>
          <x14:cfRule type="expression" priority="60" id="{9A060305-8B20-4A59-8B7A-A59CD793CD0A}">
            <xm:f xml:space="preserve"> _xlfn.XLOOKUP($A10, '3.0 Risk Register'!$A$9:$A$9999, '3.0 Risk Register'!$K$9:$K$9999, "") = "Critical"</xm:f>
            <x14:dxf>
              <fill>
                <patternFill>
                  <bgColor rgb="FFFF9999"/>
                </patternFill>
              </fill>
            </x14:dxf>
          </x14:cfRule>
          <xm:sqref>C69</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D75A7E7A-F637-4481-A426-8A9FFFD5BFEB}">
          <x14:formula1>
            <xm:f>'Data Validation'!$F$3:$F$15</xm:f>
          </x14:formula1>
          <xm:sqref>H7:I7</xm:sqref>
        </x14:dataValidation>
        <x14:dataValidation type="list" allowBlank="1" showInputMessage="1" showErrorMessage="1" xr:uid="{7E08CB6D-529F-420B-9191-70D337E6D0D4}">
          <x14:formula1>
            <xm:f>'Data Validation'!$A$5:$A$7</xm:f>
          </x14:formula1>
          <xm:sqref>C9:E9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169B5-DBA2-4ADF-A0E7-774D08672ED8}">
  <sheetPr>
    <tabColor theme="9" tint="-0.499984740745262"/>
    <pageSetUpPr fitToPage="1"/>
  </sheetPr>
  <dimension ref="A1:K106"/>
  <sheetViews>
    <sheetView zoomScale="80" zoomScaleNormal="80" workbookViewId="0">
      <pane ySplit="15" topLeftCell="A48" activePane="bottomLeft" state="frozen"/>
      <selection pane="bottomLeft" activeCell="J24" sqref="J24"/>
    </sheetView>
  </sheetViews>
  <sheetFormatPr defaultColWidth="14.5546875" defaultRowHeight="13.8" x14ac:dyDescent="0.25"/>
  <cols>
    <col min="1" max="1" width="4.5546875" style="135" customWidth="1"/>
    <col min="2" max="2" width="32.33203125" style="28" customWidth="1"/>
    <col min="3" max="3" width="12.33203125" style="28" customWidth="1"/>
    <col min="4" max="4" width="34.5546875" style="28" customWidth="1"/>
    <col min="5" max="5" width="20.33203125" style="28" bestFit="1" customWidth="1"/>
    <col min="6" max="6" width="19" style="28" customWidth="1"/>
    <col min="7" max="7" width="25.33203125" style="28" customWidth="1"/>
    <col min="8" max="8" width="18.6640625" style="28" customWidth="1"/>
    <col min="9" max="9" width="17.5546875" style="28" customWidth="1"/>
    <col min="10" max="10" width="57.33203125" style="28" customWidth="1"/>
    <col min="11" max="16384" width="14.5546875" style="28"/>
  </cols>
  <sheetData>
    <row r="1" spans="1:11" x14ac:dyDescent="0.25">
      <c r="A1" s="158"/>
      <c r="B1" s="158"/>
      <c r="C1" s="158"/>
      <c r="D1" s="158"/>
      <c r="E1" s="158"/>
      <c r="F1" s="158"/>
      <c r="G1" s="158"/>
      <c r="H1" s="158"/>
      <c r="I1" s="158"/>
      <c r="J1" s="158"/>
    </row>
    <row r="2" spans="1:11" ht="20.399999999999999" x14ac:dyDescent="0.35">
      <c r="A2" s="156" t="s">
        <v>128</v>
      </c>
      <c r="B2" s="158"/>
      <c r="C2" s="158"/>
      <c r="D2" s="158"/>
      <c r="E2" s="158"/>
      <c r="F2" s="158"/>
      <c r="G2" s="158"/>
      <c r="H2" s="158"/>
      <c r="I2" s="158"/>
      <c r="J2" s="158"/>
    </row>
    <row r="3" spans="1:11" ht="15" x14ac:dyDescent="0.25">
      <c r="A3" s="157" t="s">
        <v>109</v>
      </c>
      <c r="B3" s="158"/>
      <c r="C3" s="158"/>
      <c r="D3" s="158"/>
      <c r="E3" s="158"/>
      <c r="F3" s="158"/>
      <c r="G3" s="158"/>
      <c r="H3" s="158"/>
      <c r="I3" s="158"/>
      <c r="J3" s="158"/>
    </row>
    <row r="4" spans="1:11" ht="14.4" thickBot="1" x14ac:dyDescent="0.3">
      <c r="A4" s="158"/>
      <c r="B4" s="158"/>
      <c r="C4" s="158"/>
      <c r="D4" s="158"/>
      <c r="E4" s="158"/>
      <c r="F4" s="158"/>
      <c r="G4" s="158"/>
      <c r="H4" s="158"/>
      <c r="I4" s="158"/>
      <c r="J4" s="158"/>
    </row>
    <row r="5" spans="1:11" s="8" customFormat="1" ht="17.399999999999999" x14ac:dyDescent="0.3">
      <c r="A5" s="616"/>
      <c r="B5" s="617"/>
      <c r="C5" s="617"/>
      <c r="D5" s="617"/>
      <c r="E5" s="617"/>
      <c r="F5" s="617"/>
      <c r="G5" s="617"/>
      <c r="H5" s="617"/>
      <c r="I5" s="617"/>
      <c r="J5" s="618"/>
      <c r="K5" s="7"/>
    </row>
    <row r="6" spans="1:11" x14ac:dyDescent="0.25">
      <c r="A6" s="65"/>
      <c r="B6" s="138"/>
      <c r="C6" s="138"/>
      <c r="D6" s="139" t="s">
        <v>110</v>
      </c>
      <c r="E6" s="623"/>
      <c r="F6" s="623"/>
      <c r="G6" s="623"/>
      <c r="H6" s="623"/>
      <c r="I6" s="140"/>
      <c r="J6" s="66"/>
      <c r="K6" s="64"/>
    </row>
    <row r="7" spans="1:11" x14ac:dyDescent="0.25">
      <c r="A7" s="65"/>
      <c r="B7" s="138"/>
      <c r="C7" s="138"/>
      <c r="D7" s="139" t="s">
        <v>0</v>
      </c>
      <c r="E7" s="624"/>
      <c r="F7" s="624"/>
      <c r="G7" s="624"/>
      <c r="H7" s="624"/>
      <c r="I7" s="140"/>
      <c r="J7" s="66"/>
      <c r="K7" s="64"/>
    </row>
    <row r="8" spans="1:11" x14ac:dyDescent="0.25">
      <c r="A8" s="65"/>
      <c r="B8" s="138"/>
      <c r="C8" s="138"/>
      <c r="D8" s="139" t="s">
        <v>1</v>
      </c>
      <c r="E8" s="624"/>
      <c r="F8" s="624"/>
      <c r="G8" s="624"/>
      <c r="H8" s="624"/>
      <c r="I8" s="140"/>
      <c r="J8" s="67"/>
      <c r="K8" s="64"/>
    </row>
    <row r="9" spans="1:11" x14ac:dyDescent="0.25">
      <c r="A9" s="65"/>
      <c r="B9" s="138"/>
      <c r="C9" s="138"/>
      <c r="D9" s="139" t="s">
        <v>111</v>
      </c>
      <c r="E9" s="624"/>
      <c r="F9" s="624"/>
      <c r="G9" s="624"/>
      <c r="H9" s="624"/>
      <c r="I9" s="140"/>
      <c r="J9" s="67"/>
    </row>
    <row r="10" spans="1:11" x14ac:dyDescent="0.25">
      <c r="A10" s="65"/>
      <c r="B10" s="138"/>
      <c r="D10" s="139" t="s">
        <v>2</v>
      </c>
      <c r="E10" s="624"/>
      <c r="F10" s="624"/>
      <c r="G10" s="624"/>
      <c r="H10" s="624"/>
      <c r="I10" s="138"/>
      <c r="J10" s="67"/>
    </row>
    <row r="11" spans="1:11" ht="4.5" customHeight="1" thickBot="1" x14ac:dyDescent="0.3">
      <c r="A11" s="65"/>
      <c r="B11" s="138"/>
      <c r="D11" s="141"/>
      <c r="E11" s="315"/>
      <c r="F11" s="138"/>
      <c r="G11" s="138"/>
      <c r="H11" s="138"/>
      <c r="I11" s="138"/>
      <c r="J11" s="67"/>
    </row>
    <row r="12" spans="1:11" ht="14.4" thickBot="1" x14ac:dyDescent="0.3">
      <c r="A12" s="68"/>
      <c r="B12" s="69"/>
      <c r="C12" s="69"/>
      <c r="D12" s="70" t="s">
        <v>112</v>
      </c>
      <c r="E12" s="316"/>
      <c r="F12" s="71" t="s">
        <v>14</v>
      </c>
      <c r="G12" s="316"/>
      <c r="H12" s="72"/>
      <c r="I12" s="72"/>
      <c r="J12" s="73"/>
    </row>
    <row r="13" spans="1:11" ht="14.4" thickTop="1" x14ac:dyDescent="0.25">
      <c r="A13" s="74"/>
      <c r="B13" s="75"/>
      <c r="C13" s="76"/>
      <c r="D13" s="77"/>
      <c r="E13" s="77"/>
      <c r="F13" s="77"/>
      <c r="G13" s="77"/>
      <c r="H13" s="78"/>
      <c r="I13" s="78"/>
      <c r="J13" s="79"/>
    </row>
    <row r="14" spans="1:11" ht="14.4" thickBot="1" x14ac:dyDescent="0.3">
      <c r="A14" s="80"/>
      <c r="B14" s="81"/>
      <c r="C14" s="82"/>
      <c r="D14" s="83" t="s">
        <v>15</v>
      </c>
      <c r="E14" s="84"/>
      <c r="F14" s="85"/>
      <c r="G14" s="86"/>
      <c r="H14" s="87"/>
      <c r="I14" s="86"/>
      <c r="J14" s="88"/>
    </row>
    <row r="15" spans="1:11" ht="27.6" x14ac:dyDescent="0.25">
      <c r="A15" s="89"/>
      <c r="B15" s="90" t="s">
        <v>4</v>
      </c>
      <c r="C15" s="91" t="s">
        <v>16</v>
      </c>
      <c r="D15" s="92" t="s">
        <v>17</v>
      </c>
      <c r="E15" s="93" t="s">
        <v>5</v>
      </c>
      <c r="F15" s="93" t="s">
        <v>3</v>
      </c>
      <c r="G15" s="94" t="s">
        <v>113</v>
      </c>
      <c r="H15" s="183" t="s">
        <v>18</v>
      </c>
      <c r="I15" s="184" t="s">
        <v>19</v>
      </c>
      <c r="J15" s="95" t="s">
        <v>6</v>
      </c>
    </row>
    <row r="16" spans="1:11" x14ac:dyDescent="0.25">
      <c r="A16" s="96"/>
      <c r="B16" s="97"/>
      <c r="C16" s="98"/>
      <c r="D16" s="99"/>
      <c r="E16" s="317"/>
      <c r="F16" s="100"/>
      <c r="G16" s="101"/>
      <c r="H16" s="185"/>
      <c r="I16" s="186"/>
      <c r="J16" s="102"/>
    </row>
    <row r="17" spans="1:10" x14ac:dyDescent="0.25">
      <c r="A17" s="103">
        <v>1</v>
      </c>
      <c r="B17" s="104" t="s">
        <v>7</v>
      </c>
      <c r="C17" s="120">
        <v>1.1000000000000001</v>
      </c>
      <c r="D17" s="121" t="s">
        <v>20</v>
      </c>
      <c r="E17" s="318"/>
      <c r="F17" s="40"/>
      <c r="G17" s="41"/>
      <c r="H17" s="187">
        <f>SUM(F17:G17)</f>
        <v>0</v>
      </c>
      <c r="I17" s="187">
        <f>+E17-H17</f>
        <v>0</v>
      </c>
      <c r="J17" s="105"/>
    </row>
    <row r="18" spans="1:10" x14ac:dyDescent="0.25">
      <c r="A18" s="103"/>
      <c r="B18" s="106"/>
      <c r="C18" s="120">
        <v>1.2</v>
      </c>
      <c r="D18" s="121" t="s">
        <v>21</v>
      </c>
      <c r="E18" s="318"/>
      <c r="F18" s="40"/>
      <c r="G18" s="41"/>
      <c r="H18" s="187">
        <f t="shared" ref="H18:H24" si="0">SUM(F18:G18)</f>
        <v>0</v>
      </c>
      <c r="I18" s="187">
        <f>+E18-H18</f>
        <v>0</v>
      </c>
      <c r="J18" s="105"/>
    </row>
    <row r="19" spans="1:10" x14ac:dyDescent="0.25">
      <c r="A19" s="103"/>
      <c r="B19" s="106"/>
      <c r="C19" s="120">
        <v>1.3</v>
      </c>
      <c r="D19" s="121" t="s">
        <v>22</v>
      </c>
      <c r="E19" s="318"/>
      <c r="F19" s="40"/>
      <c r="G19" s="41"/>
      <c r="H19" s="187">
        <f t="shared" si="0"/>
        <v>0</v>
      </c>
      <c r="I19" s="187">
        <f t="shared" ref="I19:I24" si="1">+E19-H19</f>
        <v>0</v>
      </c>
      <c r="J19" s="105"/>
    </row>
    <row r="20" spans="1:10" x14ac:dyDescent="0.25">
      <c r="A20" s="103"/>
      <c r="B20" s="107"/>
      <c r="C20" s="120">
        <v>1.4</v>
      </c>
      <c r="D20" s="121" t="s">
        <v>23</v>
      </c>
      <c r="E20" s="318"/>
      <c r="F20" s="40"/>
      <c r="G20" s="41"/>
      <c r="H20" s="187">
        <f t="shared" si="0"/>
        <v>0</v>
      </c>
      <c r="I20" s="187">
        <f t="shared" si="1"/>
        <v>0</v>
      </c>
      <c r="J20" s="105"/>
    </row>
    <row r="21" spans="1:10" x14ac:dyDescent="0.25">
      <c r="A21" s="103"/>
      <c r="B21" s="107"/>
      <c r="C21" s="120">
        <v>1.5</v>
      </c>
      <c r="D21" s="121" t="s">
        <v>24</v>
      </c>
      <c r="E21" s="318"/>
      <c r="F21" s="40"/>
      <c r="G21" s="41"/>
      <c r="H21" s="187">
        <f t="shared" si="0"/>
        <v>0</v>
      </c>
      <c r="I21" s="187">
        <f t="shared" si="1"/>
        <v>0</v>
      </c>
      <c r="J21" s="105"/>
    </row>
    <row r="22" spans="1:10" x14ac:dyDescent="0.25">
      <c r="A22" s="103"/>
      <c r="B22" s="107"/>
      <c r="C22" s="120">
        <v>1.6</v>
      </c>
      <c r="D22" s="121" t="s">
        <v>25</v>
      </c>
      <c r="E22" s="318"/>
      <c r="F22" s="40"/>
      <c r="G22" s="41"/>
      <c r="H22" s="187">
        <f t="shared" si="0"/>
        <v>0</v>
      </c>
      <c r="I22" s="187">
        <f t="shared" si="1"/>
        <v>0</v>
      </c>
      <c r="J22" s="105"/>
    </row>
    <row r="23" spans="1:10" x14ac:dyDescent="0.25">
      <c r="A23" s="103"/>
      <c r="B23" s="107"/>
      <c r="C23" s="120">
        <v>1.7</v>
      </c>
      <c r="D23" s="415" t="s">
        <v>13</v>
      </c>
      <c r="E23" s="318"/>
      <c r="F23" s="40"/>
      <c r="G23" s="41"/>
      <c r="H23" s="187">
        <f t="shared" si="0"/>
        <v>0</v>
      </c>
      <c r="I23" s="187">
        <f t="shared" si="1"/>
        <v>0</v>
      </c>
      <c r="J23" s="105"/>
    </row>
    <row r="24" spans="1:10" ht="14.4" thickBot="1" x14ac:dyDescent="0.3">
      <c r="A24" s="103"/>
      <c r="B24" s="107"/>
      <c r="C24" s="120">
        <v>1.8</v>
      </c>
      <c r="D24" s="416" t="s">
        <v>26</v>
      </c>
      <c r="E24" s="318"/>
      <c r="F24" s="40"/>
      <c r="G24" s="41"/>
      <c r="H24" s="187">
        <f t="shared" si="0"/>
        <v>0</v>
      </c>
      <c r="I24" s="187">
        <f t="shared" si="1"/>
        <v>0</v>
      </c>
      <c r="J24" s="105"/>
    </row>
    <row r="25" spans="1:10" x14ac:dyDescent="0.25">
      <c r="A25" s="103"/>
      <c r="B25" s="107"/>
      <c r="C25" s="110"/>
      <c r="D25" s="223" t="s">
        <v>27</v>
      </c>
      <c r="E25" s="224">
        <f>SUM(E17:E24)</f>
        <v>0</v>
      </c>
      <c r="F25" s="225">
        <f>SUM(F17:F24)</f>
        <v>0</v>
      </c>
      <c r="G25" s="226">
        <f>SUM(G17:G24)</f>
        <v>0</v>
      </c>
      <c r="H25" s="188">
        <f>SUM(H17:H24)</f>
        <v>0</v>
      </c>
      <c r="I25" s="189">
        <f>+E25-H25</f>
        <v>0</v>
      </c>
      <c r="J25" s="111"/>
    </row>
    <row r="26" spans="1:10" x14ac:dyDescent="0.25">
      <c r="A26" s="103"/>
      <c r="B26" s="107"/>
      <c r="C26" s="110"/>
      <c r="D26" s="109"/>
      <c r="E26" s="239"/>
      <c r="F26" s="113"/>
      <c r="G26" s="114"/>
      <c r="H26" s="190">
        <f>IF($H$100=0,0,+H25/$H$94)</f>
        <v>0</v>
      </c>
      <c r="I26" s="191"/>
      <c r="J26" s="105"/>
    </row>
    <row r="27" spans="1:10" x14ac:dyDescent="0.25">
      <c r="A27" s="103"/>
      <c r="B27" s="107"/>
      <c r="C27" s="110"/>
      <c r="D27" s="109"/>
      <c r="E27" s="112"/>
      <c r="F27" s="113"/>
      <c r="G27" s="115"/>
      <c r="H27" s="192"/>
      <c r="I27" s="193"/>
      <c r="J27" s="105"/>
    </row>
    <row r="28" spans="1:10" x14ac:dyDescent="0.25">
      <c r="A28" s="103">
        <v>2</v>
      </c>
      <c r="B28" s="104" t="s">
        <v>8</v>
      </c>
      <c r="C28" s="417">
        <v>2.1</v>
      </c>
      <c r="D28" s="415" t="s">
        <v>28</v>
      </c>
      <c r="E28" s="318"/>
      <c r="F28" s="40"/>
      <c r="G28" s="41"/>
      <c r="H28" s="187">
        <f t="shared" ref="H28:H33" si="2">SUM(F28:G28)</f>
        <v>0</v>
      </c>
      <c r="I28" s="187">
        <f t="shared" ref="I28:I33" si="3">+E28-H28</f>
        <v>0</v>
      </c>
      <c r="J28" s="105"/>
    </row>
    <row r="29" spans="1:10" x14ac:dyDescent="0.25">
      <c r="A29" s="103"/>
      <c r="B29" s="107"/>
      <c r="C29" s="120">
        <v>2.2000000000000002</v>
      </c>
      <c r="D29" s="121" t="s">
        <v>29</v>
      </c>
      <c r="E29" s="318"/>
      <c r="F29" s="40"/>
      <c r="G29" s="41"/>
      <c r="H29" s="187">
        <f t="shared" si="2"/>
        <v>0</v>
      </c>
      <c r="I29" s="187">
        <f t="shared" si="3"/>
        <v>0</v>
      </c>
      <c r="J29" s="105"/>
    </row>
    <row r="30" spans="1:10" x14ac:dyDescent="0.25">
      <c r="A30" s="103"/>
      <c r="B30" s="107"/>
      <c r="C30" s="417">
        <v>2.2999999999999998</v>
      </c>
      <c r="D30" s="121" t="s">
        <v>30</v>
      </c>
      <c r="E30" s="318"/>
      <c r="F30" s="40"/>
      <c r="G30" s="41"/>
      <c r="H30" s="187">
        <f t="shared" si="2"/>
        <v>0</v>
      </c>
      <c r="I30" s="187">
        <f t="shared" si="3"/>
        <v>0</v>
      </c>
      <c r="J30" s="105"/>
    </row>
    <row r="31" spans="1:10" x14ac:dyDescent="0.25">
      <c r="A31" s="103"/>
      <c r="B31" s="107"/>
      <c r="C31" s="120">
        <v>2.4</v>
      </c>
      <c r="D31" s="121" t="s">
        <v>31</v>
      </c>
      <c r="E31" s="318"/>
      <c r="F31" s="40"/>
      <c r="G31" s="41"/>
      <c r="H31" s="187">
        <f t="shared" si="2"/>
        <v>0</v>
      </c>
      <c r="I31" s="187">
        <f t="shared" si="3"/>
        <v>0</v>
      </c>
      <c r="J31" s="105"/>
    </row>
    <row r="32" spans="1:10" x14ac:dyDescent="0.25">
      <c r="A32" s="103"/>
      <c r="B32" s="107"/>
      <c r="C32" s="417">
        <v>2.5</v>
      </c>
      <c r="D32" s="416" t="s">
        <v>114</v>
      </c>
      <c r="E32" s="318"/>
      <c r="F32" s="40"/>
      <c r="G32" s="41"/>
      <c r="H32" s="187">
        <f t="shared" si="2"/>
        <v>0</v>
      </c>
      <c r="I32" s="187">
        <f t="shared" si="3"/>
        <v>0</v>
      </c>
      <c r="J32" s="105"/>
    </row>
    <row r="33" spans="1:10" ht="14.4" thickBot="1" x14ac:dyDescent="0.3">
      <c r="A33" s="103"/>
      <c r="B33" s="107"/>
      <c r="C33" s="120">
        <v>2.6</v>
      </c>
      <c r="D33" s="416" t="s">
        <v>26</v>
      </c>
      <c r="E33" s="318"/>
      <c r="F33" s="40"/>
      <c r="G33" s="41"/>
      <c r="H33" s="187">
        <f t="shared" si="2"/>
        <v>0</v>
      </c>
      <c r="I33" s="187">
        <f t="shared" si="3"/>
        <v>0</v>
      </c>
      <c r="J33" s="105"/>
    </row>
    <row r="34" spans="1:10" x14ac:dyDescent="0.25">
      <c r="A34" s="103"/>
      <c r="B34" s="107"/>
      <c r="C34" s="108"/>
      <c r="D34" s="223" t="s">
        <v>32</v>
      </c>
      <c r="E34" s="224">
        <f>SUM(E28:E33)</f>
        <v>0</v>
      </c>
      <c r="F34" s="225">
        <f>SUM(F28:F33)</f>
        <v>0</v>
      </c>
      <c r="G34" s="226">
        <f>SUM(G28:G33)</f>
        <v>0</v>
      </c>
      <c r="H34" s="188">
        <f>SUM(H28:H33)</f>
        <v>0</v>
      </c>
      <c r="I34" s="189">
        <f>+E34-H34</f>
        <v>0</v>
      </c>
      <c r="J34" s="105"/>
    </row>
    <row r="35" spans="1:10" x14ac:dyDescent="0.25">
      <c r="A35" s="103"/>
      <c r="B35" s="107"/>
      <c r="C35" s="108"/>
      <c r="D35" s="117"/>
      <c r="E35" s="239"/>
      <c r="F35" s="113"/>
      <c r="G35" s="241"/>
      <c r="H35" s="194">
        <f>IF($H$100=0,0,+H34/$H$94)</f>
        <v>0</v>
      </c>
      <c r="I35" s="195"/>
      <c r="J35" s="105"/>
    </row>
    <row r="36" spans="1:10" x14ac:dyDescent="0.25">
      <c r="A36" s="103"/>
      <c r="B36" s="107"/>
      <c r="C36" s="108"/>
      <c r="D36" s="117"/>
      <c r="E36" s="239"/>
      <c r="F36" s="113"/>
      <c r="G36" s="241"/>
      <c r="H36" s="194"/>
      <c r="I36" s="195"/>
      <c r="J36" s="105"/>
    </row>
    <row r="37" spans="1:10" x14ac:dyDescent="0.25">
      <c r="A37" s="103">
        <v>3</v>
      </c>
      <c r="B37" s="104" t="s">
        <v>53</v>
      </c>
      <c r="C37" s="120">
        <v>3.1</v>
      </c>
      <c r="D37" s="121" t="s">
        <v>53</v>
      </c>
      <c r="E37" s="318"/>
      <c r="F37" s="318"/>
      <c r="G37" s="41"/>
      <c r="H37" s="187">
        <f t="shared" ref="H37" si="4">SUM(F37:G37)</f>
        <v>0</v>
      </c>
      <c r="I37" s="187">
        <f>+E37-H37</f>
        <v>0</v>
      </c>
      <c r="J37" s="105"/>
    </row>
    <row r="38" spans="1:10" x14ac:dyDescent="0.25">
      <c r="A38" s="103"/>
      <c r="B38" s="107"/>
      <c r="C38" s="120">
        <v>3.2</v>
      </c>
      <c r="D38" s="122" t="s">
        <v>54</v>
      </c>
      <c r="E38" s="318"/>
      <c r="F38" s="318"/>
      <c r="G38" s="41"/>
      <c r="H38" s="187">
        <f>SUM(F38:G38)</f>
        <v>0</v>
      </c>
      <c r="I38" s="187">
        <f>+E38-H38</f>
        <v>0</v>
      </c>
      <c r="J38" s="105"/>
    </row>
    <row r="39" spans="1:10" ht="14.4" thickBot="1" x14ac:dyDescent="0.3">
      <c r="A39" s="103"/>
      <c r="B39" s="107"/>
      <c r="C39" s="120">
        <v>3.3</v>
      </c>
      <c r="D39" s="122" t="s">
        <v>13</v>
      </c>
      <c r="E39" s="319"/>
      <c r="F39" s="136"/>
      <c r="G39" s="137"/>
      <c r="H39" s="187"/>
      <c r="I39" s="187"/>
      <c r="J39" s="105"/>
    </row>
    <row r="40" spans="1:10" x14ac:dyDescent="0.25">
      <c r="A40" s="103"/>
      <c r="B40" s="107"/>
      <c r="C40" s="108"/>
      <c r="D40" s="223" t="s">
        <v>55</v>
      </c>
      <c r="E40" s="224">
        <f>SUM(E37:E38)</f>
        <v>0</v>
      </c>
      <c r="F40" s="225">
        <f>SUM(F37:F38)</f>
        <v>0</v>
      </c>
      <c r="G40" s="226">
        <f>SUM(G37:G38)</f>
        <v>0</v>
      </c>
      <c r="H40" s="188">
        <f>SUM(H37:H38)</f>
        <v>0</v>
      </c>
      <c r="I40" s="189">
        <f>+E40-H40</f>
        <v>0</v>
      </c>
      <c r="J40" s="105"/>
    </row>
    <row r="41" spans="1:10" x14ac:dyDescent="0.25">
      <c r="A41" s="103"/>
      <c r="B41" s="107"/>
      <c r="C41" s="108"/>
      <c r="D41" s="228"/>
      <c r="E41" s="112"/>
      <c r="F41" s="118"/>
      <c r="G41" s="119"/>
      <c r="H41" s="194">
        <f>IF($H$100=0,0,+H40/$H$94)</f>
        <v>0</v>
      </c>
      <c r="I41" s="195"/>
      <c r="J41" s="105"/>
    </row>
    <row r="42" spans="1:10" x14ac:dyDescent="0.25">
      <c r="A42" s="103"/>
      <c r="B42" s="107"/>
      <c r="C42" s="108"/>
      <c r="D42" s="117"/>
      <c r="E42" s="239"/>
      <c r="F42" s="113"/>
      <c r="G42" s="241"/>
      <c r="H42" s="194"/>
      <c r="I42" s="195"/>
      <c r="J42" s="105"/>
    </row>
    <row r="43" spans="1:10" x14ac:dyDescent="0.25">
      <c r="A43" s="103">
        <v>4</v>
      </c>
      <c r="B43" s="104" t="s">
        <v>9</v>
      </c>
      <c r="C43" s="120">
        <v>4.0999999999999996</v>
      </c>
      <c r="D43" s="416" t="s">
        <v>33</v>
      </c>
      <c r="E43" s="318"/>
      <c r="F43" s="40"/>
      <c r="G43" s="41"/>
      <c r="H43" s="187">
        <f>SUM(F43:G43)</f>
        <v>0</v>
      </c>
      <c r="I43" s="187">
        <f>+E43-H43</f>
        <v>0</v>
      </c>
      <c r="J43" s="105"/>
    </row>
    <row r="44" spans="1:10" x14ac:dyDescent="0.25">
      <c r="A44" s="103"/>
      <c r="B44" s="123"/>
      <c r="C44" s="120">
        <v>4.2</v>
      </c>
      <c r="D44" s="416" t="s">
        <v>115</v>
      </c>
      <c r="E44" s="318"/>
      <c r="F44" s="40"/>
      <c r="G44" s="41"/>
      <c r="H44" s="187">
        <f>SUM(F44:G44)</f>
        <v>0</v>
      </c>
      <c r="I44" s="187">
        <f>+E44-H44</f>
        <v>0</v>
      </c>
      <c r="J44" s="105"/>
    </row>
    <row r="45" spans="1:10" x14ac:dyDescent="0.25">
      <c r="A45" s="103"/>
      <c r="B45" s="123"/>
      <c r="C45" s="120">
        <v>4.3</v>
      </c>
      <c r="D45" s="416" t="s">
        <v>116</v>
      </c>
      <c r="E45" s="318"/>
      <c r="F45" s="40"/>
      <c r="G45" s="41"/>
      <c r="H45" s="187">
        <f t="shared" ref="H45:H48" si="5">SUM(F45:G45)</f>
        <v>0</v>
      </c>
      <c r="I45" s="187">
        <f t="shared" ref="I45:I48" si="6">+E45-H45</f>
        <v>0</v>
      </c>
      <c r="J45" s="105"/>
    </row>
    <row r="46" spans="1:10" x14ac:dyDescent="0.25">
      <c r="A46" s="103"/>
      <c r="B46" s="123"/>
      <c r="C46" s="120">
        <v>4.4000000000000004</v>
      </c>
      <c r="D46" s="416" t="s">
        <v>34</v>
      </c>
      <c r="E46" s="318"/>
      <c r="F46" s="40"/>
      <c r="G46" s="41"/>
      <c r="H46" s="187">
        <f t="shared" si="5"/>
        <v>0</v>
      </c>
      <c r="I46" s="187">
        <f t="shared" si="6"/>
        <v>0</v>
      </c>
      <c r="J46" s="105"/>
    </row>
    <row r="47" spans="1:10" x14ac:dyDescent="0.25">
      <c r="A47" s="103"/>
      <c r="B47" s="123"/>
      <c r="C47" s="120">
        <v>4.5</v>
      </c>
      <c r="D47" s="416" t="s">
        <v>13</v>
      </c>
      <c r="E47" s="318"/>
      <c r="F47" s="40"/>
      <c r="G47" s="41"/>
      <c r="H47" s="187">
        <f t="shared" si="5"/>
        <v>0</v>
      </c>
      <c r="I47" s="187">
        <f t="shared" si="6"/>
        <v>0</v>
      </c>
      <c r="J47" s="105"/>
    </row>
    <row r="48" spans="1:10" ht="14.4" thickBot="1" x14ac:dyDescent="0.3">
      <c r="A48" s="103"/>
      <c r="B48" s="107"/>
      <c r="C48" s="120">
        <v>4.5999999999999996</v>
      </c>
      <c r="D48" s="416" t="s">
        <v>26</v>
      </c>
      <c r="E48" s="318"/>
      <c r="F48" s="40"/>
      <c r="G48" s="41"/>
      <c r="H48" s="187">
        <f t="shared" si="5"/>
        <v>0</v>
      </c>
      <c r="I48" s="187">
        <f t="shared" si="6"/>
        <v>0</v>
      </c>
      <c r="J48" s="105"/>
    </row>
    <row r="49" spans="1:10" x14ac:dyDescent="0.25">
      <c r="A49" s="103"/>
      <c r="B49" s="107"/>
      <c r="C49" s="108"/>
      <c r="D49" s="223" t="s">
        <v>35</v>
      </c>
      <c r="E49" s="224">
        <f>SUM(E43:E48)</f>
        <v>0</v>
      </c>
      <c r="F49" s="225">
        <f>SUM(F43:F48)</f>
        <v>0</v>
      </c>
      <c r="G49" s="226">
        <f>SUM(G43:G48)</f>
        <v>0</v>
      </c>
      <c r="H49" s="188">
        <f>SUM(H43:H48)</f>
        <v>0</v>
      </c>
      <c r="I49" s="189">
        <f>+E49-H49</f>
        <v>0</v>
      </c>
      <c r="J49" s="105"/>
    </row>
    <row r="50" spans="1:10" x14ac:dyDescent="0.25">
      <c r="A50" s="103"/>
      <c r="B50" s="107"/>
      <c r="C50" s="108"/>
      <c r="D50" s="117"/>
      <c r="E50" s="239"/>
      <c r="F50" s="113"/>
      <c r="G50" s="241"/>
      <c r="H50" s="194">
        <f>IF($H$100=0,0,+H49/$H$94)</f>
        <v>0</v>
      </c>
      <c r="I50" s="195"/>
      <c r="J50" s="105"/>
    </row>
    <row r="51" spans="1:10" x14ac:dyDescent="0.25">
      <c r="A51" s="103"/>
      <c r="B51" s="107"/>
      <c r="C51" s="108"/>
      <c r="D51" s="117"/>
      <c r="E51" s="112"/>
      <c r="F51" s="118"/>
      <c r="G51" s="119"/>
      <c r="H51" s="194"/>
      <c r="I51" s="195"/>
      <c r="J51" s="105"/>
    </row>
    <row r="52" spans="1:10" x14ac:dyDescent="0.25">
      <c r="A52" s="103">
        <v>5</v>
      </c>
      <c r="B52" s="104" t="s">
        <v>10</v>
      </c>
      <c r="C52" s="120">
        <v>5.0999999999999996</v>
      </c>
      <c r="D52" s="416" t="s">
        <v>36</v>
      </c>
      <c r="E52" s="318"/>
      <c r="F52" s="40"/>
      <c r="G52" s="41"/>
      <c r="H52" s="187">
        <f>SUM(F52:G52)</f>
        <v>0</v>
      </c>
      <c r="I52" s="187">
        <f t="shared" ref="I52:I60" si="7">+E52-H52</f>
        <v>0</v>
      </c>
      <c r="J52" s="105"/>
    </row>
    <row r="53" spans="1:10" x14ac:dyDescent="0.25">
      <c r="A53" s="103"/>
      <c r="B53" s="107"/>
      <c r="C53" s="120">
        <v>5.2</v>
      </c>
      <c r="D53" s="416" t="s">
        <v>117</v>
      </c>
      <c r="E53" s="318"/>
      <c r="F53" s="40"/>
      <c r="G53" s="41"/>
      <c r="H53" s="187">
        <f t="shared" ref="H53:H60" si="8">SUM(F53:G53)</f>
        <v>0</v>
      </c>
      <c r="I53" s="187">
        <f t="shared" si="7"/>
        <v>0</v>
      </c>
      <c r="J53" s="105"/>
    </row>
    <row r="54" spans="1:10" x14ac:dyDescent="0.25">
      <c r="A54" s="103"/>
      <c r="B54" s="107"/>
      <c r="C54" s="120">
        <v>5.3</v>
      </c>
      <c r="D54" s="416" t="s">
        <v>37</v>
      </c>
      <c r="E54" s="318"/>
      <c r="F54" s="40"/>
      <c r="G54" s="41"/>
      <c r="H54" s="187">
        <f t="shared" si="8"/>
        <v>0</v>
      </c>
      <c r="I54" s="187">
        <f t="shared" si="7"/>
        <v>0</v>
      </c>
      <c r="J54" s="105"/>
    </row>
    <row r="55" spans="1:10" x14ac:dyDescent="0.25">
      <c r="A55" s="103"/>
      <c r="B55" s="107"/>
      <c r="C55" s="120">
        <v>5.4</v>
      </c>
      <c r="D55" s="416" t="s">
        <v>118</v>
      </c>
      <c r="E55" s="318"/>
      <c r="F55" s="40"/>
      <c r="G55" s="41"/>
      <c r="H55" s="187">
        <f t="shared" si="8"/>
        <v>0</v>
      </c>
      <c r="I55" s="187">
        <f t="shared" si="7"/>
        <v>0</v>
      </c>
      <c r="J55" s="105"/>
    </row>
    <row r="56" spans="1:10" x14ac:dyDescent="0.25">
      <c r="A56" s="103"/>
      <c r="B56" s="107"/>
      <c r="C56" s="120">
        <v>5.5</v>
      </c>
      <c r="D56" s="416" t="s">
        <v>38</v>
      </c>
      <c r="E56" s="318"/>
      <c r="F56" s="40"/>
      <c r="G56" s="41"/>
      <c r="H56" s="187">
        <f t="shared" si="8"/>
        <v>0</v>
      </c>
      <c r="I56" s="187">
        <f t="shared" si="7"/>
        <v>0</v>
      </c>
      <c r="J56" s="105"/>
    </row>
    <row r="57" spans="1:10" x14ac:dyDescent="0.25">
      <c r="A57" s="103"/>
      <c r="B57" s="107"/>
      <c r="C57" s="120">
        <v>5.6</v>
      </c>
      <c r="D57" s="416" t="s">
        <v>39</v>
      </c>
      <c r="E57" s="318"/>
      <c r="F57" s="40"/>
      <c r="G57" s="41"/>
      <c r="H57" s="187">
        <f t="shared" si="8"/>
        <v>0</v>
      </c>
      <c r="I57" s="187">
        <f t="shared" si="7"/>
        <v>0</v>
      </c>
      <c r="J57" s="111"/>
    </row>
    <row r="58" spans="1:10" x14ac:dyDescent="0.25">
      <c r="A58" s="103"/>
      <c r="B58" s="107"/>
      <c r="C58" s="120">
        <v>5.7</v>
      </c>
      <c r="D58" s="416" t="s">
        <v>40</v>
      </c>
      <c r="E58" s="318"/>
      <c r="F58" s="40"/>
      <c r="G58" s="41"/>
      <c r="H58" s="187">
        <f t="shared" si="8"/>
        <v>0</v>
      </c>
      <c r="I58" s="187">
        <f t="shared" si="7"/>
        <v>0</v>
      </c>
      <c r="J58" s="111"/>
    </row>
    <row r="59" spans="1:10" x14ac:dyDescent="0.25">
      <c r="A59" s="103"/>
      <c r="B59" s="107"/>
      <c r="C59" s="120">
        <v>5.8</v>
      </c>
      <c r="D59" s="416" t="s">
        <v>114</v>
      </c>
      <c r="E59" s="318"/>
      <c r="F59" s="40"/>
      <c r="G59" s="41"/>
      <c r="H59" s="187">
        <f t="shared" si="8"/>
        <v>0</v>
      </c>
      <c r="I59" s="187">
        <f t="shared" si="7"/>
        <v>0</v>
      </c>
      <c r="J59" s="111"/>
    </row>
    <row r="60" spans="1:10" ht="14.4" thickBot="1" x14ac:dyDescent="0.3">
      <c r="A60" s="103"/>
      <c r="B60" s="107"/>
      <c r="C60" s="120">
        <v>5.9</v>
      </c>
      <c r="D60" s="416" t="s">
        <v>26</v>
      </c>
      <c r="E60" s="318"/>
      <c r="F60" s="40"/>
      <c r="G60" s="41"/>
      <c r="H60" s="187">
        <f t="shared" si="8"/>
        <v>0</v>
      </c>
      <c r="I60" s="187">
        <f t="shared" si="7"/>
        <v>0</v>
      </c>
      <c r="J60" s="111"/>
    </row>
    <row r="61" spans="1:10" x14ac:dyDescent="0.25">
      <c r="A61" s="103"/>
      <c r="B61" s="107"/>
      <c r="C61" s="108"/>
      <c r="D61" s="223" t="s">
        <v>41</v>
      </c>
      <c r="E61" s="224">
        <f>SUM(E52:E60)</f>
        <v>0</v>
      </c>
      <c r="F61" s="225">
        <f>SUM(F52:F60)</f>
        <v>0</v>
      </c>
      <c r="G61" s="226">
        <f>SUM(G52:G60)</f>
        <v>0</v>
      </c>
      <c r="H61" s="188">
        <f>SUM(H52:H60)</f>
        <v>0</v>
      </c>
      <c r="I61" s="189">
        <f>+E61-H61</f>
        <v>0</v>
      </c>
      <c r="J61" s="105"/>
    </row>
    <row r="62" spans="1:10" x14ac:dyDescent="0.25">
      <c r="A62" s="103"/>
      <c r="B62" s="107"/>
      <c r="C62" s="108"/>
      <c r="D62" s="232"/>
      <c r="E62" s="112"/>
      <c r="F62" s="261"/>
      <c r="G62" s="119"/>
      <c r="H62" s="190">
        <f>IF($H$100=0,0,+H61/$H$94)</f>
        <v>0</v>
      </c>
      <c r="I62" s="195"/>
      <c r="J62" s="105"/>
    </row>
    <row r="63" spans="1:10" x14ac:dyDescent="0.25">
      <c r="A63" s="103"/>
      <c r="B63" s="107"/>
      <c r="C63" s="108"/>
      <c r="D63" s="116"/>
      <c r="E63" s="112"/>
      <c r="F63" s="113"/>
      <c r="G63" s="115"/>
      <c r="H63" s="192"/>
      <c r="I63" s="193"/>
      <c r="J63" s="105"/>
    </row>
    <row r="64" spans="1:10" x14ac:dyDescent="0.25">
      <c r="A64" s="103">
        <v>6</v>
      </c>
      <c r="B64" s="104" t="s">
        <v>11</v>
      </c>
      <c r="C64" s="120">
        <v>6.1</v>
      </c>
      <c r="D64" s="416" t="s">
        <v>119</v>
      </c>
      <c r="E64" s="318"/>
      <c r="F64" s="40"/>
      <c r="G64" s="41"/>
      <c r="H64" s="187">
        <f t="shared" ref="H64:H72" si="9">SUM(F64:G64)</f>
        <v>0</v>
      </c>
      <c r="I64" s="187">
        <f t="shared" ref="I64:I72" si="10">+E64-H64</f>
        <v>0</v>
      </c>
      <c r="J64" s="105"/>
    </row>
    <row r="65" spans="1:10" x14ac:dyDescent="0.25">
      <c r="A65" s="103"/>
      <c r="B65" s="107"/>
      <c r="C65" s="120">
        <v>6.2</v>
      </c>
      <c r="D65" s="416" t="s">
        <v>42</v>
      </c>
      <c r="E65" s="318"/>
      <c r="F65" s="40"/>
      <c r="G65" s="41"/>
      <c r="H65" s="187">
        <f t="shared" si="9"/>
        <v>0</v>
      </c>
      <c r="I65" s="187">
        <f t="shared" si="10"/>
        <v>0</v>
      </c>
      <c r="J65" s="105"/>
    </row>
    <row r="66" spans="1:10" x14ac:dyDescent="0.25">
      <c r="A66" s="103"/>
      <c r="B66" s="107"/>
      <c r="C66" s="120">
        <v>6.3</v>
      </c>
      <c r="D66" s="416" t="s">
        <v>43</v>
      </c>
      <c r="E66" s="318"/>
      <c r="F66" s="40"/>
      <c r="G66" s="41"/>
      <c r="H66" s="187">
        <f t="shared" si="9"/>
        <v>0</v>
      </c>
      <c r="I66" s="187">
        <f t="shared" si="10"/>
        <v>0</v>
      </c>
      <c r="J66" s="105"/>
    </row>
    <row r="67" spans="1:10" x14ac:dyDescent="0.25">
      <c r="A67" s="103"/>
      <c r="B67" s="107"/>
      <c r="C67" s="120">
        <v>6.4</v>
      </c>
      <c r="D67" s="416" t="s">
        <v>44</v>
      </c>
      <c r="E67" s="318"/>
      <c r="F67" s="40"/>
      <c r="G67" s="41"/>
      <c r="H67" s="187">
        <f t="shared" si="9"/>
        <v>0</v>
      </c>
      <c r="I67" s="187">
        <f t="shared" si="10"/>
        <v>0</v>
      </c>
      <c r="J67" s="105"/>
    </row>
    <row r="68" spans="1:10" x14ac:dyDescent="0.25">
      <c r="A68" s="103"/>
      <c r="B68" s="107"/>
      <c r="C68" s="120">
        <v>6.5</v>
      </c>
      <c r="D68" s="416" t="s">
        <v>45</v>
      </c>
      <c r="E68" s="318"/>
      <c r="F68" s="40"/>
      <c r="G68" s="41"/>
      <c r="H68" s="187">
        <f t="shared" si="9"/>
        <v>0</v>
      </c>
      <c r="I68" s="187">
        <f t="shared" si="10"/>
        <v>0</v>
      </c>
      <c r="J68" s="105"/>
    </row>
    <row r="69" spans="1:10" x14ac:dyDescent="0.25">
      <c r="A69" s="103"/>
      <c r="B69" s="107"/>
      <c r="C69" s="120">
        <v>6.6</v>
      </c>
      <c r="D69" s="416" t="s">
        <v>120</v>
      </c>
      <c r="E69" s="318"/>
      <c r="F69" s="40"/>
      <c r="G69" s="41"/>
      <c r="H69" s="187">
        <f t="shared" si="9"/>
        <v>0</v>
      </c>
      <c r="I69" s="187">
        <f t="shared" si="10"/>
        <v>0</v>
      </c>
      <c r="J69" s="105"/>
    </row>
    <row r="70" spans="1:10" x14ac:dyDescent="0.25">
      <c r="A70" s="103"/>
      <c r="B70" s="107"/>
      <c r="C70" s="120">
        <v>6.7</v>
      </c>
      <c r="D70" s="416" t="s">
        <v>121</v>
      </c>
      <c r="E70" s="318"/>
      <c r="F70" s="40"/>
      <c r="G70" s="41"/>
      <c r="H70" s="187">
        <f t="shared" si="9"/>
        <v>0</v>
      </c>
      <c r="I70" s="187">
        <f t="shared" si="10"/>
        <v>0</v>
      </c>
      <c r="J70" s="105"/>
    </row>
    <row r="71" spans="1:10" x14ac:dyDescent="0.25">
      <c r="A71" s="103"/>
      <c r="B71" s="107"/>
      <c r="C71" s="120">
        <v>6.8</v>
      </c>
      <c r="D71" s="416" t="s">
        <v>13</v>
      </c>
      <c r="E71" s="318"/>
      <c r="F71" s="40"/>
      <c r="G71" s="41"/>
      <c r="H71" s="187">
        <f t="shared" si="9"/>
        <v>0</v>
      </c>
      <c r="I71" s="187">
        <f t="shared" si="10"/>
        <v>0</v>
      </c>
      <c r="J71" s="105"/>
    </row>
    <row r="72" spans="1:10" ht="14.4" thickBot="1" x14ac:dyDescent="0.3">
      <c r="A72" s="103"/>
      <c r="B72" s="107"/>
      <c r="C72" s="120">
        <v>6.9</v>
      </c>
      <c r="D72" s="416" t="s">
        <v>26</v>
      </c>
      <c r="E72" s="318"/>
      <c r="F72" s="40"/>
      <c r="G72" s="41"/>
      <c r="H72" s="187">
        <f t="shared" si="9"/>
        <v>0</v>
      </c>
      <c r="I72" s="187">
        <f t="shared" si="10"/>
        <v>0</v>
      </c>
      <c r="J72" s="105"/>
    </row>
    <row r="73" spans="1:10" s="2" customFormat="1" x14ac:dyDescent="0.25">
      <c r="A73" s="240"/>
      <c r="B73" s="221"/>
      <c r="C73" s="222"/>
      <c r="D73" s="223" t="s">
        <v>122</v>
      </c>
      <c r="E73" s="224">
        <f>SUM(E64:E72)</f>
        <v>0</v>
      </c>
      <c r="F73" s="225">
        <f>SUM(F64:F72)</f>
        <v>0</v>
      </c>
      <c r="G73" s="226">
        <f>SUM(G64:G72)</f>
        <v>0</v>
      </c>
      <c r="H73" s="188">
        <f>SUM(H64:H72)</f>
        <v>0</v>
      </c>
      <c r="I73" s="189">
        <f>+E73-H73</f>
        <v>0</v>
      </c>
      <c r="J73" s="227"/>
    </row>
    <row r="74" spans="1:10" x14ac:dyDescent="0.25">
      <c r="A74" s="103"/>
      <c r="B74" s="107"/>
      <c r="C74" s="108"/>
      <c r="D74" s="117"/>
      <c r="E74" s="112"/>
      <c r="F74" s="118"/>
      <c r="G74" s="119"/>
      <c r="H74" s="190">
        <f>IF($H$100=0,0,+H73/$H$94)</f>
        <v>0</v>
      </c>
      <c r="I74" s="195"/>
      <c r="J74" s="105"/>
    </row>
    <row r="75" spans="1:10" x14ac:dyDescent="0.25">
      <c r="A75" s="103"/>
      <c r="B75" s="107"/>
      <c r="C75" s="108"/>
      <c r="D75" s="117"/>
      <c r="E75" s="112"/>
      <c r="F75" s="118"/>
      <c r="G75" s="119"/>
      <c r="H75" s="194"/>
      <c r="I75" s="195"/>
      <c r="J75" s="105"/>
    </row>
    <row r="76" spans="1:10" x14ac:dyDescent="0.25">
      <c r="A76" s="103">
        <v>7</v>
      </c>
      <c r="B76" s="104" t="s">
        <v>56</v>
      </c>
      <c r="C76" s="124">
        <v>7.1</v>
      </c>
      <c r="D76" s="125" t="s">
        <v>57</v>
      </c>
      <c r="E76" s="318"/>
      <c r="F76" s="40"/>
      <c r="G76" s="41"/>
      <c r="H76" s="187">
        <f t="shared" ref="H76:H84" si="11">SUM(F76:G76)</f>
        <v>0</v>
      </c>
      <c r="I76" s="187">
        <f t="shared" ref="I76:I84" si="12">+E76-H76</f>
        <v>0</v>
      </c>
      <c r="J76" s="105"/>
    </row>
    <row r="77" spans="1:10" x14ac:dyDescent="0.25">
      <c r="A77" s="103"/>
      <c r="B77" s="125"/>
      <c r="C77" s="124">
        <v>7.2</v>
      </c>
      <c r="D77" s="125" t="s">
        <v>58</v>
      </c>
      <c r="E77" s="318"/>
      <c r="F77" s="40"/>
      <c r="G77" s="41"/>
      <c r="H77" s="187">
        <f t="shared" si="11"/>
        <v>0</v>
      </c>
      <c r="I77" s="187">
        <f t="shared" si="12"/>
        <v>0</v>
      </c>
      <c r="J77" s="105"/>
    </row>
    <row r="78" spans="1:10" x14ac:dyDescent="0.25">
      <c r="A78" s="103"/>
      <c r="B78" s="125"/>
      <c r="C78" s="124">
        <v>7.3</v>
      </c>
      <c r="D78" s="125" t="s">
        <v>59</v>
      </c>
      <c r="E78" s="318"/>
      <c r="F78" s="40"/>
      <c r="G78" s="41"/>
      <c r="H78" s="187">
        <f t="shared" si="11"/>
        <v>0</v>
      </c>
      <c r="I78" s="187">
        <f t="shared" si="12"/>
        <v>0</v>
      </c>
      <c r="J78" s="105"/>
    </row>
    <row r="79" spans="1:10" x14ac:dyDescent="0.25">
      <c r="A79" s="103"/>
      <c r="B79" s="125"/>
      <c r="C79" s="124">
        <v>7.4</v>
      </c>
      <c r="D79" s="125" t="s">
        <v>123</v>
      </c>
      <c r="E79" s="318"/>
      <c r="F79" s="40"/>
      <c r="G79" s="41"/>
      <c r="H79" s="187">
        <f t="shared" si="11"/>
        <v>0</v>
      </c>
      <c r="I79" s="187">
        <f t="shared" si="12"/>
        <v>0</v>
      </c>
      <c r="J79" s="105"/>
    </row>
    <row r="80" spans="1:10" x14ac:dyDescent="0.25">
      <c r="A80" s="103"/>
      <c r="B80" s="125"/>
      <c r="C80" s="124">
        <v>7.5</v>
      </c>
      <c r="D80" s="125" t="s">
        <v>60</v>
      </c>
      <c r="E80" s="318"/>
      <c r="F80" s="40"/>
      <c r="G80" s="41"/>
      <c r="H80" s="187">
        <f t="shared" si="11"/>
        <v>0</v>
      </c>
      <c r="I80" s="187">
        <f t="shared" si="12"/>
        <v>0</v>
      </c>
      <c r="J80" s="105"/>
    </row>
    <row r="81" spans="1:10" x14ac:dyDescent="0.25">
      <c r="A81" s="103"/>
      <c r="B81" s="125"/>
      <c r="C81" s="124">
        <v>7.6</v>
      </c>
      <c r="D81" s="125" t="s">
        <v>61</v>
      </c>
      <c r="E81" s="318"/>
      <c r="F81" s="40"/>
      <c r="G81" s="41"/>
      <c r="H81" s="187">
        <f t="shared" si="11"/>
        <v>0</v>
      </c>
      <c r="I81" s="187">
        <f t="shared" si="12"/>
        <v>0</v>
      </c>
      <c r="J81" s="105"/>
    </row>
    <row r="82" spans="1:10" x14ac:dyDescent="0.25">
      <c r="A82" s="103"/>
      <c r="B82" s="125"/>
      <c r="C82" s="124">
        <v>7.7</v>
      </c>
      <c r="D82" s="125" t="s">
        <v>124</v>
      </c>
      <c r="E82" s="318"/>
      <c r="F82" s="40"/>
      <c r="G82" s="41"/>
      <c r="H82" s="187">
        <f t="shared" si="11"/>
        <v>0</v>
      </c>
      <c r="I82" s="187">
        <f t="shared" si="12"/>
        <v>0</v>
      </c>
      <c r="J82" s="105"/>
    </row>
    <row r="83" spans="1:10" x14ac:dyDescent="0.25">
      <c r="A83" s="103"/>
      <c r="B83" s="125"/>
      <c r="C83" s="124">
        <v>7.8</v>
      </c>
      <c r="D83" s="125" t="s">
        <v>13</v>
      </c>
      <c r="E83" s="318"/>
      <c r="F83" s="40"/>
      <c r="G83" s="41"/>
      <c r="H83" s="187">
        <f t="shared" si="11"/>
        <v>0</v>
      </c>
      <c r="I83" s="187">
        <f t="shared" si="12"/>
        <v>0</v>
      </c>
      <c r="J83" s="105"/>
    </row>
    <row r="84" spans="1:10" ht="14.4" thickBot="1" x14ac:dyDescent="0.3">
      <c r="A84" s="103"/>
      <c r="B84" s="125"/>
      <c r="C84" s="124">
        <v>7.9</v>
      </c>
      <c r="D84" s="125" t="s">
        <v>26</v>
      </c>
      <c r="E84" s="318"/>
      <c r="F84" s="40"/>
      <c r="G84" s="41"/>
      <c r="H84" s="187">
        <f t="shared" si="11"/>
        <v>0</v>
      </c>
      <c r="I84" s="187">
        <f t="shared" si="12"/>
        <v>0</v>
      </c>
      <c r="J84" s="105"/>
    </row>
    <row r="85" spans="1:10" s="2" customFormat="1" x14ac:dyDescent="0.25">
      <c r="A85" s="240"/>
      <c r="B85" s="221"/>
      <c r="C85" s="222"/>
      <c r="D85" s="223" t="s">
        <v>62</v>
      </c>
      <c r="E85" s="224">
        <f>SUM(E76:E84)</f>
        <v>0</v>
      </c>
      <c r="F85" s="225">
        <f>SUM(F76:F84)</f>
        <v>0</v>
      </c>
      <c r="G85" s="226">
        <f>SUM(G76:G84)</f>
        <v>0</v>
      </c>
      <c r="H85" s="188">
        <f>SUM(H76:H84)</f>
        <v>0</v>
      </c>
      <c r="I85" s="189">
        <f>+E85-H85</f>
        <v>0</v>
      </c>
      <c r="J85" s="227"/>
    </row>
    <row r="86" spans="1:10" x14ac:dyDescent="0.25">
      <c r="A86" s="103"/>
      <c r="B86" s="107"/>
      <c r="C86" s="108"/>
      <c r="D86" s="116"/>
      <c r="E86" s="112"/>
      <c r="F86" s="118"/>
      <c r="G86" s="119"/>
      <c r="H86" s="190">
        <f>IF($H$100=0,0,+H85/$H$94)</f>
        <v>0</v>
      </c>
      <c r="I86" s="195"/>
      <c r="J86" s="105"/>
    </row>
    <row r="87" spans="1:10" x14ac:dyDescent="0.25">
      <c r="A87" s="103"/>
      <c r="B87" s="107"/>
      <c r="C87" s="108"/>
      <c r="D87" s="116"/>
      <c r="E87" s="112"/>
      <c r="F87" s="118"/>
      <c r="G87" s="119"/>
      <c r="H87" s="194"/>
      <c r="I87" s="195"/>
      <c r="J87" s="105"/>
    </row>
    <row r="88" spans="1:10" x14ac:dyDescent="0.25">
      <c r="A88" s="103">
        <v>8</v>
      </c>
      <c r="B88" s="104" t="s">
        <v>12</v>
      </c>
      <c r="C88" s="120">
        <v>8.1</v>
      </c>
      <c r="D88" s="418" t="s">
        <v>21</v>
      </c>
      <c r="E88" s="318"/>
      <c r="F88" s="40"/>
      <c r="G88" s="41"/>
      <c r="H88" s="187">
        <f>SUM(F88:G88)</f>
        <v>0</v>
      </c>
      <c r="I88" s="187">
        <f>+E88-H88</f>
        <v>0</v>
      </c>
      <c r="J88" s="105"/>
    </row>
    <row r="89" spans="1:10" x14ac:dyDescent="0.25">
      <c r="A89" s="103"/>
      <c r="B89" s="107"/>
      <c r="C89" s="120">
        <v>8.1999999999999993</v>
      </c>
      <c r="D89" s="416" t="s">
        <v>13</v>
      </c>
      <c r="E89" s="318"/>
      <c r="F89" s="40"/>
      <c r="G89" s="41"/>
      <c r="H89" s="187">
        <f>SUM(F89:G89)</f>
        <v>0</v>
      </c>
      <c r="I89" s="187">
        <f>+E89-H89</f>
        <v>0</v>
      </c>
      <c r="J89" s="105"/>
    </row>
    <row r="90" spans="1:10" ht="14.4" thickBot="1" x14ac:dyDescent="0.3">
      <c r="A90" s="103"/>
      <c r="B90" s="107"/>
      <c r="C90" s="120">
        <v>8.3000000000000007</v>
      </c>
      <c r="D90" s="416" t="s">
        <v>26</v>
      </c>
      <c r="E90" s="318"/>
      <c r="F90" s="40"/>
      <c r="G90" s="41"/>
      <c r="H90" s="187">
        <f>SUM(F90:G90)</f>
        <v>0</v>
      </c>
      <c r="I90" s="187">
        <f>+E90-H90</f>
        <v>0</v>
      </c>
      <c r="J90" s="105"/>
    </row>
    <row r="91" spans="1:10" x14ac:dyDescent="0.25">
      <c r="A91" s="103"/>
      <c r="B91" s="107"/>
      <c r="C91" s="108"/>
      <c r="D91" s="223" t="s">
        <v>46</v>
      </c>
      <c r="E91" s="224">
        <f>SUM(E88:E90)</f>
        <v>0</v>
      </c>
      <c r="F91" s="225">
        <f>SUM(F88:F90)</f>
        <v>0</v>
      </c>
      <c r="G91" s="226">
        <f>SUM(G88:G90)</f>
        <v>0</v>
      </c>
      <c r="H91" s="188">
        <f>SUM(H88:H90)</f>
        <v>0</v>
      </c>
      <c r="I91" s="189">
        <f>+E91-H91</f>
        <v>0</v>
      </c>
      <c r="J91" s="105"/>
    </row>
    <row r="92" spans="1:10" x14ac:dyDescent="0.25">
      <c r="A92" s="103"/>
      <c r="B92" s="107"/>
      <c r="C92" s="108"/>
      <c r="D92" s="228"/>
      <c r="E92" s="229"/>
      <c r="F92" s="230"/>
      <c r="G92" s="231"/>
      <c r="H92" s="190">
        <f>IF($H$100=0,0,+H91/$H$94)</f>
        <v>0</v>
      </c>
      <c r="I92" s="196"/>
      <c r="J92" s="105"/>
    </row>
    <row r="93" spans="1:10" x14ac:dyDescent="0.25">
      <c r="A93" s="103"/>
      <c r="B93" s="107"/>
      <c r="C93" s="108"/>
      <c r="D93" s="232"/>
      <c r="E93" s="112"/>
      <c r="F93" s="118"/>
      <c r="G93" s="233"/>
      <c r="H93" s="192"/>
      <c r="I93" s="193"/>
      <c r="J93" s="105"/>
    </row>
    <row r="94" spans="1:10" x14ac:dyDescent="0.25">
      <c r="A94" s="126">
        <v>9</v>
      </c>
      <c r="B94" s="142" t="s">
        <v>63</v>
      </c>
      <c r="C94" s="143"/>
      <c r="D94" s="234"/>
      <c r="E94" s="197">
        <f>SUM(E91,E85,E73,E61,E49,E40,E34,E25)</f>
        <v>0</v>
      </c>
      <c r="F94" s="197">
        <f>SUM(F91,F85,F73,F61,F49,F40,F34,F25)</f>
        <v>0</v>
      </c>
      <c r="G94" s="197">
        <f>SUM(G91,G85,G73,G61,G49,G40,G34,G25)</f>
        <v>0</v>
      </c>
      <c r="H94" s="197">
        <f>SUM(H91,H85,H73,H61,H49,H40,H34,H25)</f>
        <v>0</v>
      </c>
      <c r="I94" s="187">
        <f>+E94-H94</f>
        <v>0</v>
      </c>
      <c r="J94" s="111"/>
    </row>
    <row r="95" spans="1:10" x14ac:dyDescent="0.25">
      <c r="A95" s="80"/>
      <c r="B95" s="127"/>
      <c r="C95" s="82"/>
      <c r="D95" s="235"/>
      <c r="E95" s="236"/>
      <c r="F95" s="237"/>
      <c r="G95" s="238"/>
      <c r="H95" s="198"/>
      <c r="I95" s="199"/>
      <c r="J95" s="111"/>
    </row>
    <row r="96" spans="1:10" x14ac:dyDescent="0.25">
      <c r="A96" s="128">
        <v>10</v>
      </c>
      <c r="B96" s="142" t="s">
        <v>125</v>
      </c>
      <c r="C96" s="144">
        <v>0.14000000000000001</v>
      </c>
      <c r="D96" s="234"/>
      <c r="E96" s="200">
        <f>E94*$C$96</f>
        <v>0</v>
      </c>
      <c r="F96" s="200">
        <f t="shared" ref="F96:G96" si="13">F94*$C$96</f>
        <v>0</v>
      </c>
      <c r="G96" s="200">
        <f t="shared" si="13"/>
        <v>0</v>
      </c>
      <c r="H96" s="200">
        <f>H94*$C$96</f>
        <v>0</v>
      </c>
      <c r="I96" s="200">
        <f>+E96-H96</f>
        <v>0</v>
      </c>
      <c r="J96" s="111"/>
    </row>
    <row r="97" spans="1:10" x14ac:dyDescent="0.25">
      <c r="A97" s="128">
        <v>11</v>
      </c>
      <c r="B97" s="142" t="s">
        <v>126</v>
      </c>
      <c r="C97" s="144"/>
      <c r="D97" s="234"/>
      <c r="E97" s="197">
        <f>+E96*(-C97)</f>
        <v>0</v>
      </c>
      <c r="F97" s="197"/>
      <c r="G97" s="197"/>
      <c r="H97" s="197"/>
      <c r="I97" s="187"/>
      <c r="J97" s="111"/>
    </row>
    <row r="98" spans="1:10" x14ac:dyDescent="0.25">
      <c r="A98" s="103"/>
      <c r="B98" s="127"/>
      <c r="C98" s="82"/>
      <c r="D98" s="235"/>
      <c r="E98" s="236"/>
      <c r="F98" s="237"/>
      <c r="G98" s="238"/>
      <c r="H98" s="198"/>
      <c r="I98" s="199"/>
      <c r="J98" s="111"/>
    </row>
    <row r="99" spans="1:10" x14ac:dyDescent="0.25">
      <c r="A99" s="128">
        <v>12</v>
      </c>
      <c r="B99" s="142" t="s">
        <v>127</v>
      </c>
      <c r="C99" s="143"/>
      <c r="D99" s="234"/>
      <c r="E99" s="197">
        <v>0</v>
      </c>
      <c r="F99" s="197">
        <v>0</v>
      </c>
      <c r="G99" s="197">
        <v>0</v>
      </c>
      <c r="H99" s="197">
        <v>0</v>
      </c>
      <c r="I99" s="187">
        <f>+E99-H99</f>
        <v>0</v>
      </c>
      <c r="J99" s="111"/>
    </row>
    <row r="100" spans="1:10" x14ac:dyDescent="0.25">
      <c r="A100" s="129">
        <v>13</v>
      </c>
      <c r="B100" s="142" t="s">
        <v>47</v>
      </c>
      <c r="C100" s="143"/>
      <c r="D100" s="234"/>
      <c r="E100" s="197">
        <f>SUM(E94,E96,E97,E99)</f>
        <v>0</v>
      </c>
      <c r="F100" s="197">
        <f t="shared" ref="F100:I100" si="14">SUM(F94,F96,F97,F99)</f>
        <v>0</v>
      </c>
      <c r="G100" s="197">
        <f t="shared" si="14"/>
        <v>0</v>
      </c>
      <c r="H100" s="197">
        <f t="shared" si="14"/>
        <v>0</v>
      </c>
      <c r="I100" s="187">
        <f t="shared" si="14"/>
        <v>0</v>
      </c>
      <c r="J100" s="111"/>
    </row>
    <row r="101" spans="1:10" ht="14.4" thickBot="1" x14ac:dyDescent="0.3">
      <c r="A101" s="129"/>
      <c r="B101" s="145"/>
      <c r="C101" s="130"/>
      <c r="D101" s="131"/>
      <c r="E101" s="146"/>
      <c r="F101" s="132"/>
      <c r="G101" s="132"/>
      <c r="H101" s="132"/>
      <c r="I101" s="132"/>
      <c r="J101" s="111"/>
    </row>
    <row r="102" spans="1:10" ht="15" thickTop="1" thickBot="1" x14ac:dyDescent="0.3">
      <c r="A102" s="129"/>
      <c r="B102" s="619" t="s">
        <v>48</v>
      </c>
      <c r="C102" s="620"/>
      <c r="D102" s="620"/>
      <c r="E102" s="620"/>
      <c r="F102" s="620"/>
      <c r="G102" s="620"/>
      <c r="H102" s="621"/>
      <c r="I102" s="622"/>
      <c r="J102" s="111"/>
    </row>
    <row r="103" spans="1:10" ht="14.4" thickTop="1" x14ac:dyDescent="0.25">
      <c r="A103" s="129"/>
      <c r="B103" s="201" t="s">
        <v>49</v>
      </c>
      <c r="C103" s="202"/>
      <c r="D103" s="202"/>
      <c r="E103" s="197">
        <f>IF(G12=0,0,E49/G12)</f>
        <v>0</v>
      </c>
      <c r="F103" s="202"/>
      <c r="G103" s="203"/>
      <c r="H103" s="197">
        <f>IF(G12=0,0,H49/G12)</f>
        <v>0</v>
      </c>
      <c r="I103" s="187">
        <f>+E103-H103</f>
        <v>0</v>
      </c>
      <c r="J103" s="111"/>
    </row>
    <row r="104" spans="1:10" x14ac:dyDescent="0.25">
      <c r="A104" s="129"/>
      <c r="B104" s="204" t="s">
        <v>50</v>
      </c>
      <c r="C104" s="205"/>
      <c r="D104" s="206"/>
      <c r="E104" s="207">
        <f>IF(E12=0,0,E49/E12)</f>
        <v>0</v>
      </c>
      <c r="F104" s="208"/>
      <c r="G104" s="209"/>
      <c r="H104" s="207">
        <f>IF(E12=0,0,H49/E12)</f>
        <v>0</v>
      </c>
      <c r="I104" s="187">
        <f>+E104-H104</f>
        <v>0</v>
      </c>
      <c r="J104" s="111"/>
    </row>
    <row r="105" spans="1:10" x14ac:dyDescent="0.25">
      <c r="A105" s="103"/>
      <c r="B105" s="210" t="s">
        <v>51</v>
      </c>
      <c r="C105" s="211"/>
      <c r="D105" s="212"/>
      <c r="E105" s="207">
        <f>IF(G12=0,0,E94/G12)</f>
        <v>0</v>
      </c>
      <c r="F105" s="213"/>
      <c r="G105" s="209"/>
      <c r="H105" s="207">
        <f>IF(G12=0,0,H94/G12)</f>
        <v>0</v>
      </c>
      <c r="I105" s="187">
        <f>+E105-H105</f>
        <v>0</v>
      </c>
      <c r="J105" s="111"/>
    </row>
    <row r="106" spans="1:10" ht="15" thickBot="1" x14ac:dyDescent="0.35">
      <c r="A106" s="133"/>
      <c r="B106" s="214" t="s">
        <v>52</v>
      </c>
      <c r="C106" s="215"/>
      <c r="D106" s="216"/>
      <c r="E106" s="217">
        <f>IF(E12=0,0,E94/E12)</f>
        <v>0</v>
      </c>
      <c r="F106" s="218"/>
      <c r="G106" s="219"/>
      <c r="H106" s="217">
        <f>IF(E12=0,0,H94/E12)</f>
        <v>0</v>
      </c>
      <c r="I106" s="220">
        <f>+E106-H106</f>
        <v>0</v>
      </c>
      <c r="J106" s="134"/>
    </row>
  </sheetData>
  <sheetProtection algorithmName="SHA-512" hashValue="49RvXDqUHCgnERK3OiVcD/U84rz/AnHg1s60JjJWu4chBOjHGuJM2TU/YLcmNnYgSp+7uUEO0BSN3XOaEtAk7w==" saltValue="2ReJE59DPxsEVcLfElHU+w==" spinCount="100000" sheet="1" selectLockedCells="1"/>
  <mergeCells count="7">
    <mergeCell ref="A5:J5"/>
    <mergeCell ref="B102:I102"/>
    <mergeCell ref="E6:H6"/>
    <mergeCell ref="E7:H7"/>
    <mergeCell ref="E8:H8"/>
    <mergeCell ref="E9:H9"/>
    <mergeCell ref="E10:H10"/>
  </mergeCells>
  <conditionalFormatting sqref="I17:I25 I28:I34 I94 I96:I97 I99:I100">
    <cfRule type="cellIs" dxfId="14" priority="8" stopIfTrue="1" operator="lessThan">
      <formula>0</formula>
    </cfRule>
  </conditionalFormatting>
  <conditionalFormatting sqref="I37:I40">
    <cfRule type="cellIs" dxfId="13" priority="6" stopIfTrue="1" operator="lessThan">
      <formula>0</formula>
    </cfRule>
  </conditionalFormatting>
  <conditionalFormatting sqref="I43:I49">
    <cfRule type="cellIs" dxfId="12" priority="5" stopIfTrue="1" operator="lessThan">
      <formula>0</formula>
    </cfRule>
  </conditionalFormatting>
  <conditionalFormatting sqref="I52:I61">
    <cfRule type="cellIs" dxfId="11" priority="4" stopIfTrue="1" operator="lessThan">
      <formula>0</formula>
    </cfRule>
  </conditionalFormatting>
  <conditionalFormatting sqref="I64:I73">
    <cfRule type="cellIs" dxfId="10" priority="3" stopIfTrue="1" operator="lessThan">
      <formula>0</formula>
    </cfRule>
  </conditionalFormatting>
  <conditionalFormatting sqref="I76:I85">
    <cfRule type="cellIs" dxfId="9" priority="2" stopIfTrue="1" operator="lessThan">
      <formula>0</formula>
    </cfRule>
  </conditionalFormatting>
  <conditionalFormatting sqref="I88:I91">
    <cfRule type="cellIs" dxfId="8" priority="1" stopIfTrue="1" operator="lessThan">
      <formula>0</formula>
    </cfRule>
  </conditionalFormatting>
  <pageMargins left="0.70866141732283472" right="0.70866141732283472" top="0.74803149606299213" bottom="0.74803149606299213" header="0.31496062992125984" footer="0.31496062992125984"/>
  <pageSetup paperSize="9" scale="33"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5E43E-2D60-46A2-BC78-C167D45E8AEB}">
  <sheetPr>
    <tabColor theme="9" tint="-0.499984740745262"/>
  </sheetPr>
  <dimension ref="A2:CN26"/>
  <sheetViews>
    <sheetView workbookViewId="0">
      <selection activeCell="F12" sqref="F12"/>
    </sheetView>
  </sheetViews>
  <sheetFormatPr defaultRowHeight="14.4" x14ac:dyDescent="0.3"/>
  <cols>
    <col min="1" max="1" width="6.6640625" customWidth="1"/>
    <col min="2" max="2" width="2.77734375" customWidth="1"/>
    <col min="3" max="3" width="27.109375" bestFit="1" customWidth="1"/>
    <col min="5" max="5" width="31.88671875" bestFit="1" customWidth="1"/>
    <col min="6" max="6" width="24.21875" customWidth="1"/>
    <col min="7" max="15" width="9.44140625" bestFit="1" customWidth="1"/>
    <col min="16" max="92" width="10.5546875" bestFit="1" customWidth="1"/>
  </cols>
  <sheetData>
    <row r="2" spans="1:92" x14ac:dyDescent="0.3">
      <c r="A2" s="408"/>
      <c r="B2" s="625" t="s">
        <v>334</v>
      </c>
      <c r="C2" s="625"/>
      <c r="D2" s="625"/>
      <c r="E2" s="625"/>
      <c r="F2" s="625"/>
      <c r="G2" s="625"/>
      <c r="H2" s="625"/>
      <c r="I2" s="625"/>
      <c r="J2" s="625"/>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397"/>
      <c r="AY2" s="397"/>
      <c r="AZ2" s="397"/>
      <c r="BA2" s="397"/>
      <c r="BB2" s="397"/>
      <c r="BC2" s="397"/>
      <c r="BD2" s="397"/>
      <c r="BE2" s="397"/>
      <c r="BF2" s="397"/>
      <c r="BG2" s="397"/>
      <c r="BH2" s="397"/>
      <c r="BI2" s="397"/>
      <c r="BJ2" s="397"/>
      <c r="BK2" s="397"/>
      <c r="BL2" s="397"/>
      <c r="BM2" s="397"/>
      <c r="BN2" s="397"/>
      <c r="BO2" s="397"/>
      <c r="BP2" s="397"/>
      <c r="BQ2" s="397"/>
      <c r="BR2" s="397"/>
      <c r="BS2" s="397"/>
      <c r="BT2" s="397"/>
      <c r="BU2" s="397"/>
      <c r="BV2" s="397"/>
      <c r="BW2" s="397"/>
      <c r="BX2" s="397"/>
      <c r="BY2" s="397"/>
      <c r="BZ2" s="397"/>
      <c r="CA2" s="397"/>
      <c r="CB2" s="397"/>
      <c r="CC2" s="397"/>
      <c r="CD2" s="397"/>
      <c r="CE2" s="397"/>
      <c r="CF2" s="397"/>
      <c r="CG2" s="397"/>
      <c r="CH2" s="398"/>
      <c r="CI2" s="397"/>
      <c r="CJ2" s="397"/>
      <c r="CK2" s="397"/>
      <c r="CL2" s="397"/>
      <c r="CM2" s="397"/>
      <c r="CN2" s="397"/>
    </row>
    <row r="3" spans="1:92" x14ac:dyDescent="0.3">
      <c r="B3" s="399"/>
      <c r="C3" s="413" t="s">
        <v>4</v>
      </c>
      <c r="D3" s="413" t="s">
        <v>16</v>
      </c>
      <c r="E3" s="413" t="s">
        <v>17</v>
      </c>
      <c r="F3" s="413" t="s">
        <v>5</v>
      </c>
      <c r="G3" s="414">
        <v>45962</v>
      </c>
      <c r="H3" s="414">
        <v>45992</v>
      </c>
      <c r="I3" s="414">
        <v>46023</v>
      </c>
      <c r="J3" s="414">
        <v>46054</v>
      </c>
      <c r="K3" s="414">
        <v>46082</v>
      </c>
      <c r="L3" s="414">
        <v>46113</v>
      </c>
      <c r="M3" s="414">
        <v>46143</v>
      </c>
      <c r="N3" s="414">
        <v>46174</v>
      </c>
      <c r="O3" s="414">
        <v>46204</v>
      </c>
      <c r="P3" s="414">
        <v>46235</v>
      </c>
      <c r="Q3" s="414">
        <v>46266</v>
      </c>
      <c r="R3" s="414">
        <v>46296</v>
      </c>
      <c r="S3" s="414">
        <v>46327</v>
      </c>
      <c r="T3" s="414">
        <v>46357</v>
      </c>
      <c r="U3" s="414">
        <v>46388</v>
      </c>
      <c r="V3" s="414">
        <v>46419</v>
      </c>
      <c r="W3" s="414">
        <v>46447</v>
      </c>
      <c r="X3" s="414">
        <v>46478</v>
      </c>
      <c r="Y3" s="414">
        <v>46508</v>
      </c>
      <c r="Z3" s="414">
        <v>46539</v>
      </c>
      <c r="AA3" s="414">
        <v>46569</v>
      </c>
      <c r="AB3" s="414">
        <v>46600</v>
      </c>
      <c r="AC3" s="414">
        <v>46631</v>
      </c>
      <c r="AD3" s="414">
        <v>46661</v>
      </c>
      <c r="AE3" s="414">
        <v>46692</v>
      </c>
      <c r="AF3" s="414">
        <v>46722</v>
      </c>
      <c r="AG3" s="414">
        <v>46753</v>
      </c>
      <c r="AH3" s="414">
        <v>46784</v>
      </c>
      <c r="AI3" s="414">
        <v>46813</v>
      </c>
      <c r="AJ3" s="414">
        <v>46844</v>
      </c>
      <c r="AK3" s="414">
        <v>46874</v>
      </c>
      <c r="AL3" s="414">
        <v>46905</v>
      </c>
      <c r="AM3" s="414">
        <v>46935</v>
      </c>
      <c r="AN3" s="414">
        <v>46966</v>
      </c>
      <c r="AO3" s="414">
        <v>46997</v>
      </c>
      <c r="AP3" s="414">
        <v>47027</v>
      </c>
      <c r="AQ3" s="414">
        <v>47058</v>
      </c>
      <c r="AR3" s="414">
        <v>47088</v>
      </c>
      <c r="AS3" s="414">
        <v>47119</v>
      </c>
      <c r="AT3" s="414">
        <v>47150</v>
      </c>
      <c r="AU3" s="414">
        <v>47178</v>
      </c>
      <c r="AV3" s="414">
        <v>47209</v>
      </c>
      <c r="AW3" s="414">
        <v>47239</v>
      </c>
      <c r="AX3" s="414">
        <v>47270</v>
      </c>
      <c r="AY3" s="414">
        <v>47300</v>
      </c>
      <c r="AZ3" s="414">
        <v>47331</v>
      </c>
      <c r="BA3" s="414">
        <v>47362</v>
      </c>
      <c r="BB3" s="414">
        <v>47392</v>
      </c>
      <c r="BC3" s="414">
        <v>47423</v>
      </c>
      <c r="BD3" s="414">
        <v>47453</v>
      </c>
      <c r="BE3" s="414">
        <v>47484</v>
      </c>
      <c r="BF3" s="414">
        <v>47515</v>
      </c>
      <c r="BG3" s="414">
        <v>47543</v>
      </c>
      <c r="BH3" s="414">
        <v>47574</v>
      </c>
      <c r="BI3" s="414">
        <v>47604</v>
      </c>
      <c r="BJ3" s="414">
        <v>47635</v>
      </c>
      <c r="BK3" s="414">
        <v>47665</v>
      </c>
      <c r="BL3" s="414">
        <v>47696</v>
      </c>
      <c r="BM3" s="414">
        <v>47727</v>
      </c>
      <c r="BN3" s="414">
        <v>47757</v>
      </c>
      <c r="BO3" s="414">
        <v>47788</v>
      </c>
      <c r="BP3" s="414">
        <v>47818</v>
      </c>
      <c r="BQ3" s="414">
        <v>47849</v>
      </c>
      <c r="BR3" s="414">
        <v>47880</v>
      </c>
      <c r="BS3" s="414">
        <v>47908</v>
      </c>
      <c r="BT3" s="414">
        <v>47939</v>
      </c>
      <c r="BU3" s="414">
        <v>47969</v>
      </c>
      <c r="BV3" s="414">
        <v>48000</v>
      </c>
      <c r="BW3" s="414">
        <v>48030</v>
      </c>
      <c r="BX3" s="414">
        <v>48061</v>
      </c>
      <c r="BY3" s="414">
        <v>48092</v>
      </c>
      <c r="BZ3" s="414">
        <v>48122</v>
      </c>
      <c r="CA3" s="414">
        <v>48153</v>
      </c>
      <c r="CB3" s="414">
        <v>48183</v>
      </c>
      <c r="CC3" s="414">
        <v>48214</v>
      </c>
      <c r="CD3" s="414">
        <v>48245</v>
      </c>
      <c r="CE3" s="414">
        <v>48274</v>
      </c>
      <c r="CF3" s="414">
        <v>48305</v>
      </c>
      <c r="CG3" s="414">
        <v>48335</v>
      </c>
      <c r="CH3" s="414">
        <v>48366</v>
      </c>
      <c r="CI3" s="414">
        <v>48396</v>
      </c>
      <c r="CJ3" s="414">
        <v>48427</v>
      </c>
      <c r="CK3" s="414">
        <v>48458</v>
      </c>
      <c r="CL3" s="414">
        <v>48488</v>
      </c>
      <c r="CM3" s="414">
        <v>48519</v>
      </c>
      <c r="CN3" s="414">
        <v>48549</v>
      </c>
    </row>
    <row r="4" spans="1:92" x14ac:dyDescent="0.3">
      <c r="B4" s="400">
        <v>1</v>
      </c>
      <c r="C4" s="403" t="s">
        <v>7</v>
      </c>
      <c r="D4" s="404"/>
      <c r="E4" s="419" t="s">
        <v>27</v>
      </c>
      <c r="F4" s="420">
        <f>'2. Capital Budget &amp; Expenditure'!E25</f>
        <v>0</v>
      </c>
      <c r="G4" s="421">
        <v>0</v>
      </c>
      <c r="H4" s="421">
        <v>0</v>
      </c>
      <c r="I4" s="421">
        <v>0</v>
      </c>
      <c r="J4" s="421">
        <v>0</v>
      </c>
      <c r="K4" s="421">
        <v>0</v>
      </c>
      <c r="L4" s="421">
        <v>0</v>
      </c>
      <c r="M4" s="421">
        <v>0</v>
      </c>
      <c r="N4" s="421">
        <v>0</v>
      </c>
      <c r="O4" s="421">
        <v>0</v>
      </c>
      <c r="P4" s="421">
        <v>0</v>
      </c>
      <c r="Q4" s="421">
        <v>0</v>
      </c>
      <c r="R4" s="421">
        <v>0</v>
      </c>
      <c r="S4" s="421">
        <v>0</v>
      </c>
      <c r="T4" s="421">
        <v>0</v>
      </c>
      <c r="U4" s="421">
        <v>0</v>
      </c>
      <c r="V4" s="421">
        <v>0</v>
      </c>
      <c r="W4" s="421">
        <v>0</v>
      </c>
      <c r="X4" s="421">
        <v>0</v>
      </c>
      <c r="Y4" s="421">
        <v>0</v>
      </c>
      <c r="Z4" s="421">
        <v>0</v>
      </c>
      <c r="AA4" s="421">
        <v>0</v>
      </c>
      <c r="AB4" s="421">
        <v>0</v>
      </c>
      <c r="AC4" s="421">
        <v>0</v>
      </c>
      <c r="AD4" s="421">
        <v>0</v>
      </c>
      <c r="AE4" s="421">
        <v>0</v>
      </c>
      <c r="AF4" s="421">
        <v>0</v>
      </c>
      <c r="AG4" s="421">
        <v>0</v>
      </c>
      <c r="AH4" s="421">
        <v>0</v>
      </c>
      <c r="AI4" s="421">
        <v>0</v>
      </c>
      <c r="AJ4" s="421">
        <v>0</v>
      </c>
      <c r="AK4" s="421">
        <v>0</v>
      </c>
      <c r="AL4" s="421">
        <v>0</v>
      </c>
      <c r="AM4" s="421">
        <v>0</v>
      </c>
      <c r="AN4" s="421">
        <v>0</v>
      </c>
      <c r="AO4" s="421">
        <v>0</v>
      </c>
      <c r="AP4" s="421">
        <v>0</v>
      </c>
      <c r="AQ4" s="421">
        <v>0</v>
      </c>
      <c r="AR4" s="421">
        <v>0</v>
      </c>
      <c r="AS4" s="421">
        <v>0</v>
      </c>
      <c r="AT4" s="421">
        <v>0</v>
      </c>
      <c r="AU4" s="421">
        <v>0</v>
      </c>
      <c r="AV4" s="421">
        <v>0</v>
      </c>
      <c r="AW4" s="421">
        <v>0</v>
      </c>
      <c r="AX4" s="421">
        <v>0</v>
      </c>
      <c r="AY4" s="421">
        <v>0</v>
      </c>
      <c r="AZ4" s="421">
        <v>0</v>
      </c>
      <c r="BA4" s="421">
        <v>0</v>
      </c>
      <c r="BB4" s="421">
        <v>0</v>
      </c>
      <c r="BC4" s="421">
        <v>0</v>
      </c>
      <c r="BD4" s="421">
        <v>0</v>
      </c>
      <c r="BE4" s="421">
        <v>0</v>
      </c>
      <c r="BF4" s="421">
        <v>0</v>
      </c>
      <c r="BG4" s="421">
        <v>0</v>
      </c>
      <c r="BH4" s="421">
        <v>0</v>
      </c>
      <c r="BI4" s="421">
        <v>0</v>
      </c>
      <c r="BJ4" s="421">
        <v>0</v>
      </c>
      <c r="BK4" s="421">
        <v>0</v>
      </c>
      <c r="BL4" s="421">
        <v>0</v>
      </c>
      <c r="BM4" s="421">
        <v>0</v>
      </c>
      <c r="BN4" s="421">
        <v>0</v>
      </c>
      <c r="BO4" s="421">
        <v>0</v>
      </c>
      <c r="BP4" s="421">
        <v>0</v>
      </c>
      <c r="BQ4" s="421">
        <v>0</v>
      </c>
      <c r="BR4" s="421">
        <v>0</v>
      </c>
      <c r="BS4" s="421">
        <v>0</v>
      </c>
      <c r="BT4" s="421">
        <v>0</v>
      </c>
      <c r="BU4" s="421">
        <v>0</v>
      </c>
      <c r="BV4" s="421">
        <v>0</v>
      </c>
      <c r="BW4" s="421">
        <v>0</v>
      </c>
      <c r="BX4" s="421">
        <v>0</v>
      </c>
      <c r="BY4" s="421">
        <v>0</v>
      </c>
      <c r="BZ4" s="421">
        <v>0</v>
      </c>
      <c r="CA4" s="421">
        <v>0</v>
      </c>
      <c r="CB4" s="421">
        <v>0</v>
      </c>
      <c r="CC4" s="421">
        <v>0</v>
      </c>
      <c r="CD4" s="421">
        <v>0</v>
      </c>
      <c r="CE4" s="421">
        <v>0</v>
      </c>
      <c r="CF4" s="421">
        <v>0</v>
      </c>
      <c r="CG4" s="421">
        <v>0</v>
      </c>
      <c r="CH4" s="421">
        <v>0</v>
      </c>
      <c r="CI4" s="421">
        <v>0</v>
      </c>
      <c r="CJ4" s="421">
        <v>0</v>
      </c>
      <c r="CK4" s="421">
        <v>0</v>
      </c>
      <c r="CL4" s="421">
        <v>0</v>
      </c>
      <c r="CM4" s="421">
        <v>0</v>
      </c>
      <c r="CN4" s="421">
        <v>0</v>
      </c>
    </row>
    <row r="5" spans="1:92" x14ac:dyDescent="0.3">
      <c r="B5" s="400">
        <v>2</v>
      </c>
      <c r="C5" s="403" t="s">
        <v>8</v>
      </c>
      <c r="D5" s="405"/>
      <c r="E5" s="419" t="s">
        <v>336</v>
      </c>
      <c r="F5" s="420">
        <f>'2. Capital Budget &amp; Expenditure'!E34</f>
        <v>0</v>
      </c>
      <c r="G5" s="421">
        <v>0</v>
      </c>
      <c r="H5" s="421">
        <v>0</v>
      </c>
      <c r="I5" s="421">
        <v>0</v>
      </c>
      <c r="J5" s="421">
        <v>0</v>
      </c>
      <c r="K5" s="421">
        <v>0</v>
      </c>
      <c r="L5" s="421">
        <v>0</v>
      </c>
      <c r="M5" s="421">
        <v>0</v>
      </c>
      <c r="N5" s="421">
        <v>0</v>
      </c>
      <c r="O5" s="421">
        <v>0</v>
      </c>
      <c r="P5" s="421">
        <v>0</v>
      </c>
      <c r="Q5" s="421">
        <v>0</v>
      </c>
      <c r="R5" s="421">
        <v>0</v>
      </c>
      <c r="S5" s="421">
        <v>0</v>
      </c>
      <c r="T5" s="421">
        <v>0</v>
      </c>
      <c r="U5" s="421">
        <v>0</v>
      </c>
      <c r="V5" s="421">
        <v>0</v>
      </c>
      <c r="W5" s="421">
        <v>0</v>
      </c>
      <c r="X5" s="421">
        <v>0</v>
      </c>
      <c r="Y5" s="421">
        <v>0</v>
      </c>
      <c r="Z5" s="421">
        <v>0</v>
      </c>
      <c r="AA5" s="421">
        <v>0</v>
      </c>
      <c r="AB5" s="421">
        <v>0</v>
      </c>
      <c r="AC5" s="421">
        <v>0</v>
      </c>
      <c r="AD5" s="421">
        <v>0</v>
      </c>
      <c r="AE5" s="421">
        <v>0</v>
      </c>
      <c r="AF5" s="421">
        <v>0</v>
      </c>
      <c r="AG5" s="421">
        <v>0</v>
      </c>
      <c r="AH5" s="421">
        <v>0</v>
      </c>
      <c r="AI5" s="421">
        <v>0</v>
      </c>
      <c r="AJ5" s="421">
        <v>0</v>
      </c>
      <c r="AK5" s="421">
        <v>0</v>
      </c>
      <c r="AL5" s="421">
        <v>0</v>
      </c>
      <c r="AM5" s="421">
        <v>0</v>
      </c>
      <c r="AN5" s="421">
        <v>0</v>
      </c>
      <c r="AO5" s="421">
        <v>0</v>
      </c>
      <c r="AP5" s="421">
        <v>0</v>
      </c>
      <c r="AQ5" s="421">
        <v>0</v>
      </c>
      <c r="AR5" s="421">
        <v>0</v>
      </c>
      <c r="AS5" s="421">
        <v>0</v>
      </c>
      <c r="AT5" s="421">
        <v>0</v>
      </c>
      <c r="AU5" s="421">
        <v>0</v>
      </c>
      <c r="AV5" s="421">
        <v>0</v>
      </c>
      <c r="AW5" s="421">
        <v>0</v>
      </c>
      <c r="AX5" s="421">
        <v>0</v>
      </c>
      <c r="AY5" s="421">
        <v>0</v>
      </c>
      <c r="AZ5" s="421">
        <v>0</v>
      </c>
      <c r="BA5" s="421">
        <v>0</v>
      </c>
      <c r="BB5" s="421">
        <v>0</v>
      </c>
      <c r="BC5" s="421">
        <v>0</v>
      </c>
      <c r="BD5" s="421">
        <v>0</v>
      </c>
      <c r="BE5" s="421">
        <v>0</v>
      </c>
      <c r="BF5" s="421">
        <v>0</v>
      </c>
      <c r="BG5" s="421">
        <v>0</v>
      </c>
      <c r="BH5" s="421">
        <v>0</v>
      </c>
      <c r="BI5" s="421">
        <v>0</v>
      </c>
      <c r="BJ5" s="421">
        <v>0</v>
      </c>
      <c r="BK5" s="421">
        <v>0</v>
      </c>
      <c r="BL5" s="421">
        <v>0</v>
      </c>
      <c r="BM5" s="421">
        <v>0</v>
      </c>
      <c r="BN5" s="421">
        <v>0</v>
      </c>
      <c r="BO5" s="421">
        <v>0</v>
      </c>
      <c r="BP5" s="421">
        <v>0</v>
      </c>
      <c r="BQ5" s="421">
        <v>0</v>
      </c>
      <c r="BR5" s="421">
        <v>0</v>
      </c>
      <c r="BS5" s="421">
        <v>0</v>
      </c>
      <c r="BT5" s="421">
        <v>0</v>
      </c>
      <c r="BU5" s="421">
        <v>0</v>
      </c>
      <c r="BV5" s="421">
        <v>0</v>
      </c>
      <c r="BW5" s="421">
        <v>0</v>
      </c>
      <c r="BX5" s="421">
        <v>0</v>
      </c>
      <c r="BY5" s="421">
        <v>0</v>
      </c>
      <c r="BZ5" s="421">
        <v>0</v>
      </c>
      <c r="CA5" s="421">
        <v>0</v>
      </c>
      <c r="CB5" s="421">
        <v>0</v>
      </c>
      <c r="CC5" s="421">
        <v>0</v>
      </c>
      <c r="CD5" s="421">
        <v>0</v>
      </c>
      <c r="CE5" s="421">
        <v>0</v>
      </c>
      <c r="CF5" s="421">
        <v>0</v>
      </c>
      <c r="CG5" s="421">
        <v>0</v>
      </c>
      <c r="CH5" s="421">
        <v>0</v>
      </c>
      <c r="CI5" s="421">
        <v>0</v>
      </c>
      <c r="CJ5" s="421">
        <v>0</v>
      </c>
      <c r="CK5" s="421">
        <v>0</v>
      </c>
      <c r="CL5" s="421">
        <v>0</v>
      </c>
      <c r="CM5" s="421">
        <v>0</v>
      </c>
      <c r="CN5" s="421">
        <v>0</v>
      </c>
    </row>
    <row r="6" spans="1:92" x14ac:dyDescent="0.3">
      <c r="B6" s="400">
        <v>3</v>
      </c>
      <c r="C6" s="403" t="s">
        <v>53</v>
      </c>
      <c r="D6" s="406"/>
      <c r="E6" s="419" t="s">
        <v>55</v>
      </c>
      <c r="F6" s="420">
        <f>'2. Capital Budget &amp; Expenditure'!E40</f>
        <v>0</v>
      </c>
      <c r="G6" s="421">
        <v>0</v>
      </c>
      <c r="H6" s="421">
        <v>0</v>
      </c>
      <c r="I6" s="421">
        <v>0</v>
      </c>
      <c r="J6" s="421">
        <v>0</v>
      </c>
      <c r="K6" s="421">
        <v>0</v>
      </c>
      <c r="L6" s="421">
        <v>0</v>
      </c>
      <c r="M6" s="421">
        <v>0</v>
      </c>
      <c r="N6" s="421">
        <v>0</v>
      </c>
      <c r="O6" s="421">
        <v>0</v>
      </c>
      <c r="P6" s="421">
        <v>0</v>
      </c>
      <c r="Q6" s="421">
        <v>0</v>
      </c>
      <c r="R6" s="421">
        <v>0</v>
      </c>
      <c r="S6" s="421">
        <v>0</v>
      </c>
      <c r="T6" s="421">
        <v>0</v>
      </c>
      <c r="U6" s="421">
        <v>0</v>
      </c>
      <c r="V6" s="421">
        <v>0</v>
      </c>
      <c r="W6" s="421">
        <v>0</v>
      </c>
      <c r="X6" s="421">
        <v>0</v>
      </c>
      <c r="Y6" s="421">
        <v>0</v>
      </c>
      <c r="Z6" s="421">
        <v>0</v>
      </c>
      <c r="AA6" s="421">
        <v>0</v>
      </c>
      <c r="AB6" s="421">
        <v>0</v>
      </c>
      <c r="AC6" s="421">
        <v>0</v>
      </c>
      <c r="AD6" s="421">
        <v>0</v>
      </c>
      <c r="AE6" s="421">
        <v>0</v>
      </c>
      <c r="AF6" s="421">
        <v>0</v>
      </c>
      <c r="AG6" s="421">
        <v>0</v>
      </c>
      <c r="AH6" s="421">
        <v>0</v>
      </c>
      <c r="AI6" s="421">
        <v>0</v>
      </c>
      <c r="AJ6" s="421">
        <v>0</v>
      </c>
      <c r="AK6" s="421">
        <v>0</v>
      </c>
      <c r="AL6" s="421">
        <v>0</v>
      </c>
      <c r="AM6" s="421">
        <v>0</v>
      </c>
      <c r="AN6" s="421">
        <v>0</v>
      </c>
      <c r="AO6" s="421">
        <v>0</v>
      </c>
      <c r="AP6" s="421">
        <v>0</v>
      </c>
      <c r="AQ6" s="421">
        <v>0</v>
      </c>
      <c r="AR6" s="421">
        <v>0</v>
      </c>
      <c r="AS6" s="421">
        <v>0</v>
      </c>
      <c r="AT6" s="421">
        <v>0</v>
      </c>
      <c r="AU6" s="421">
        <v>0</v>
      </c>
      <c r="AV6" s="421">
        <v>0</v>
      </c>
      <c r="AW6" s="421">
        <v>0</v>
      </c>
      <c r="AX6" s="421">
        <v>0</v>
      </c>
      <c r="AY6" s="421">
        <v>0</v>
      </c>
      <c r="AZ6" s="421">
        <v>0</v>
      </c>
      <c r="BA6" s="421">
        <v>0</v>
      </c>
      <c r="BB6" s="421">
        <v>0</v>
      </c>
      <c r="BC6" s="421">
        <v>0</v>
      </c>
      <c r="BD6" s="421">
        <v>0</v>
      </c>
      <c r="BE6" s="421">
        <v>0</v>
      </c>
      <c r="BF6" s="421">
        <v>0</v>
      </c>
      <c r="BG6" s="421">
        <v>0</v>
      </c>
      <c r="BH6" s="421">
        <v>0</v>
      </c>
      <c r="BI6" s="421">
        <v>0</v>
      </c>
      <c r="BJ6" s="421">
        <v>0</v>
      </c>
      <c r="BK6" s="421">
        <v>0</v>
      </c>
      <c r="BL6" s="421">
        <v>0</v>
      </c>
      <c r="BM6" s="421">
        <v>0</v>
      </c>
      <c r="BN6" s="421">
        <v>0</v>
      </c>
      <c r="BO6" s="421">
        <v>0</v>
      </c>
      <c r="BP6" s="421">
        <v>0</v>
      </c>
      <c r="BQ6" s="421">
        <v>0</v>
      </c>
      <c r="BR6" s="421">
        <v>0</v>
      </c>
      <c r="BS6" s="421">
        <v>0</v>
      </c>
      <c r="BT6" s="421">
        <v>0</v>
      </c>
      <c r="BU6" s="421">
        <v>0</v>
      </c>
      <c r="BV6" s="421">
        <v>0</v>
      </c>
      <c r="BW6" s="421">
        <v>0</v>
      </c>
      <c r="BX6" s="421">
        <v>0</v>
      </c>
      <c r="BY6" s="421">
        <v>0</v>
      </c>
      <c r="BZ6" s="421">
        <v>0</v>
      </c>
      <c r="CA6" s="421">
        <v>0</v>
      </c>
      <c r="CB6" s="421">
        <v>0</v>
      </c>
      <c r="CC6" s="421">
        <v>0</v>
      </c>
      <c r="CD6" s="421">
        <v>0</v>
      </c>
      <c r="CE6" s="421">
        <v>0</v>
      </c>
      <c r="CF6" s="421">
        <v>0</v>
      </c>
      <c r="CG6" s="421">
        <v>0</v>
      </c>
      <c r="CH6" s="421">
        <v>0</v>
      </c>
      <c r="CI6" s="421">
        <v>0</v>
      </c>
      <c r="CJ6" s="421">
        <v>0</v>
      </c>
      <c r="CK6" s="421">
        <v>0</v>
      </c>
      <c r="CL6" s="421">
        <v>0</v>
      </c>
      <c r="CM6" s="421">
        <v>0</v>
      </c>
      <c r="CN6" s="421">
        <v>0</v>
      </c>
    </row>
    <row r="7" spans="1:92" x14ac:dyDescent="0.3">
      <c r="B7" s="400">
        <v>4</v>
      </c>
      <c r="C7" s="403" t="s">
        <v>9</v>
      </c>
      <c r="D7" s="406"/>
      <c r="E7" s="419" t="s">
        <v>35</v>
      </c>
      <c r="F7" s="420">
        <f>'2. Capital Budget &amp; Expenditure'!E49</f>
        <v>0</v>
      </c>
      <c r="G7" s="421">
        <v>0</v>
      </c>
      <c r="H7" s="421">
        <v>0</v>
      </c>
      <c r="I7" s="421">
        <v>0</v>
      </c>
      <c r="J7" s="421">
        <v>0</v>
      </c>
      <c r="K7" s="421">
        <v>0</v>
      </c>
      <c r="L7" s="421">
        <v>0</v>
      </c>
      <c r="M7" s="421">
        <v>0</v>
      </c>
      <c r="N7" s="421">
        <v>0</v>
      </c>
      <c r="O7" s="421">
        <v>0</v>
      </c>
      <c r="P7" s="421">
        <v>0</v>
      </c>
      <c r="Q7" s="421">
        <v>0</v>
      </c>
      <c r="R7" s="421">
        <v>0</v>
      </c>
      <c r="S7" s="421">
        <v>0</v>
      </c>
      <c r="T7" s="421">
        <v>0</v>
      </c>
      <c r="U7" s="421">
        <v>0</v>
      </c>
      <c r="V7" s="421">
        <v>0</v>
      </c>
      <c r="W7" s="421">
        <v>0</v>
      </c>
      <c r="X7" s="421">
        <v>0</v>
      </c>
      <c r="Y7" s="421">
        <v>0</v>
      </c>
      <c r="Z7" s="421">
        <v>0</v>
      </c>
      <c r="AA7" s="421">
        <v>0</v>
      </c>
      <c r="AB7" s="421">
        <v>0</v>
      </c>
      <c r="AC7" s="421">
        <v>0</v>
      </c>
      <c r="AD7" s="421">
        <v>0</v>
      </c>
      <c r="AE7" s="421">
        <v>0</v>
      </c>
      <c r="AF7" s="421">
        <v>0</v>
      </c>
      <c r="AG7" s="421">
        <v>0</v>
      </c>
      <c r="AH7" s="421">
        <v>0</v>
      </c>
      <c r="AI7" s="421">
        <v>0</v>
      </c>
      <c r="AJ7" s="421">
        <v>0</v>
      </c>
      <c r="AK7" s="421">
        <v>0</v>
      </c>
      <c r="AL7" s="421">
        <v>0</v>
      </c>
      <c r="AM7" s="421">
        <v>0</v>
      </c>
      <c r="AN7" s="421">
        <v>0</v>
      </c>
      <c r="AO7" s="421">
        <v>0</v>
      </c>
      <c r="AP7" s="421">
        <v>0</v>
      </c>
      <c r="AQ7" s="421">
        <v>0</v>
      </c>
      <c r="AR7" s="421">
        <v>0</v>
      </c>
      <c r="AS7" s="421">
        <v>0</v>
      </c>
      <c r="AT7" s="421">
        <v>0</v>
      </c>
      <c r="AU7" s="421">
        <v>0</v>
      </c>
      <c r="AV7" s="421">
        <v>0</v>
      </c>
      <c r="AW7" s="421">
        <v>0</v>
      </c>
      <c r="AX7" s="421">
        <v>0</v>
      </c>
      <c r="AY7" s="421">
        <v>0</v>
      </c>
      <c r="AZ7" s="421">
        <v>0</v>
      </c>
      <c r="BA7" s="421">
        <v>0</v>
      </c>
      <c r="BB7" s="421">
        <v>0</v>
      </c>
      <c r="BC7" s="421">
        <v>0</v>
      </c>
      <c r="BD7" s="421">
        <v>0</v>
      </c>
      <c r="BE7" s="421">
        <v>0</v>
      </c>
      <c r="BF7" s="421">
        <v>0</v>
      </c>
      <c r="BG7" s="421">
        <v>0</v>
      </c>
      <c r="BH7" s="421">
        <v>0</v>
      </c>
      <c r="BI7" s="421">
        <v>0</v>
      </c>
      <c r="BJ7" s="421">
        <v>0</v>
      </c>
      <c r="BK7" s="421">
        <v>0</v>
      </c>
      <c r="BL7" s="421">
        <v>0</v>
      </c>
      <c r="BM7" s="421">
        <v>0</v>
      </c>
      <c r="BN7" s="421">
        <v>0</v>
      </c>
      <c r="BO7" s="421">
        <v>0</v>
      </c>
      <c r="BP7" s="421">
        <v>0</v>
      </c>
      <c r="BQ7" s="421">
        <v>0</v>
      </c>
      <c r="BR7" s="421">
        <v>0</v>
      </c>
      <c r="BS7" s="421">
        <v>0</v>
      </c>
      <c r="BT7" s="421">
        <v>0</v>
      </c>
      <c r="BU7" s="421">
        <v>0</v>
      </c>
      <c r="BV7" s="421">
        <v>0</v>
      </c>
      <c r="BW7" s="421">
        <v>0</v>
      </c>
      <c r="BX7" s="421">
        <v>0</v>
      </c>
      <c r="BY7" s="421">
        <v>0</v>
      </c>
      <c r="BZ7" s="421">
        <v>0</v>
      </c>
      <c r="CA7" s="421">
        <v>0</v>
      </c>
      <c r="CB7" s="421">
        <v>0</v>
      </c>
      <c r="CC7" s="421">
        <v>0</v>
      </c>
      <c r="CD7" s="421">
        <v>0</v>
      </c>
      <c r="CE7" s="421">
        <v>0</v>
      </c>
      <c r="CF7" s="421">
        <v>0</v>
      </c>
      <c r="CG7" s="421">
        <v>0</v>
      </c>
      <c r="CH7" s="421">
        <v>0</v>
      </c>
      <c r="CI7" s="421">
        <v>0</v>
      </c>
      <c r="CJ7" s="421">
        <v>0</v>
      </c>
      <c r="CK7" s="421">
        <v>0</v>
      </c>
      <c r="CL7" s="421">
        <v>0</v>
      </c>
      <c r="CM7" s="421">
        <v>0</v>
      </c>
      <c r="CN7" s="421">
        <v>0</v>
      </c>
    </row>
    <row r="8" spans="1:92" x14ac:dyDescent="0.3">
      <c r="B8" s="400">
        <v>5</v>
      </c>
      <c r="C8" s="403" t="s">
        <v>10</v>
      </c>
      <c r="D8" s="406"/>
      <c r="E8" s="419" t="s">
        <v>41</v>
      </c>
      <c r="F8" s="420">
        <f>'2. Capital Budget &amp; Expenditure'!E61</f>
        <v>0</v>
      </c>
      <c r="G8" s="421">
        <v>0</v>
      </c>
      <c r="H8" s="421">
        <v>0</v>
      </c>
      <c r="I8" s="421">
        <v>0</v>
      </c>
      <c r="J8" s="421">
        <v>0</v>
      </c>
      <c r="K8" s="421">
        <v>0</v>
      </c>
      <c r="L8" s="421">
        <v>0</v>
      </c>
      <c r="M8" s="421">
        <v>0</v>
      </c>
      <c r="N8" s="421">
        <v>0</v>
      </c>
      <c r="O8" s="421">
        <v>0</v>
      </c>
      <c r="P8" s="421">
        <v>0</v>
      </c>
      <c r="Q8" s="421">
        <v>0</v>
      </c>
      <c r="R8" s="421">
        <v>0</v>
      </c>
      <c r="S8" s="421">
        <v>0</v>
      </c>
      <c r="T8" s="421">
        <v>0</v>
      </c>
      <c r="U8" s="421">
        <v>0</v>
      </c>
      <c r="V8" s="421">
        <v>0</v>
      </c>
      <c r="W8" s="421">
        <v>0</v>
      </c>
      <c r="X8" s="421">
        <v>0</v>
      </c>
      <c r="Y8" s="421">
        <v>0</v>
      </c>
      <c r="Z8" s="421">
        <v>0</v>
      </c>
      <c r="AA8" s="421">
        <v>0</v>
      </c>
      <c r="AB8" s="421">
        <v>0</v>
      </c>
      <c r="AC8" s="421">
        <v>0</v>
      </c>
      <c r="AD8" s="421">
        <v>0</v>
      </c>
      <c r="AE8" s="421">
        <v>0</v>
      </c>
      <c r="AF8" s="421">
        <v>0</v>
      </c>
      <c r="AG8" s="421">
        <v>0</v>
      </c>
      <c r="AH8" s="421">
        <v>0</v>
      </c>
      <c r="AI8" s="421">
        <v>0</v>
      </c>
      <c r="AJ8" s="421">
        <v>0</v>
      </c>
      <c r="AK8" s="421">
        <v>0</v>
      </c>
      <c r="AL8" s="421">
        <v>0</v>
      </c>
      <c r="AM8" s="421">
        <v>0</v>
      </c>
      <c r="AN8" s="421">
        <v>0</v>
      </c>
      <c r="AO8" s="421">
        <v>0</v>
      </c>
      <c r="AP8" s="421">
        <v>0</v>
      </c>
      <c r="AQ8" s="421">
        <v>0</v>
      </c>
      <c r="AR8" s="421">
        <v>0</v>
      </c>
      <c r="AS8" s="421">
        <v>0</v>
      </c>
      <c r="AT8" s="421">
        <v>0</v>
      </c>
      <c r="AU8" s="421">
        <v>0</v>
      </c>
      <c r="AV8" s="421">
        <v>0</v>
      </c>
      <c r="AW8" s="421">
        <v>0</v>
      </c>
      <c r="AX8" s="421">
        <v>0</v>
      </c>
      <c r="AY8" s="421">
        <v>0</v>
      </c>
      <c r="AZ8" s="421">
        <v>0</v>
      </c>
      <c r="BA8" s="421">
        <v>0</v>
      </c>
      <c r="BB8" s="421">
        <v>0</v>
      </c>
      <c r="BC8" s="421">
        <v>0</v>
      </c>
      <c r="BD8" s="421">
        <v>0</v>
      </c>
      <c r="BE8" s="421">
        <v>0</v>
      </c>
      <c r="BF8" s="421">
        <v>0</v>
      </c>
      <c r="BG8" s="421">
        <v>0</v>
      </c>
      <c r="BH8" s="421">
        <v>0</v>
      </c>
      <c r="BI8" s="421">
        <v>0</v>
      </c>
      <c r="BJ8" s="421">
        <v>0</v>
      </c>
      <c r="BK8" s="421">
        <v>0</v>
      </c>
      <c r="BL8" s="421">
        <v>0</v>
      </c>
      <c r="BM8" s="421">
        <v>0</v>
      </c>
      <c r="BN8" s="421">
        <v>0</v>
      </c>
      <c r="BO8" s="421">
        <v>0</v>
      </c>
      <c r="BP8" s="421">
        <v>0</v>
      </c>
      <c r="BQ8" s="421">
        <v>0</v>
      </c>
      <c r="BR8" s="421">
        <v>0</v>
      </c>
      <c r="BS8" s="421">
        <v>0</v>
      </c>
      <c r="BT8" s="421">
        <v>0</v>
      </c>
      <c r="BU8" s="421">
        <v>0</v>
      </c>
      <c r="BV8" s="421">
        <v>0</v>
      </c>
      <c r="BW8" s="421">
        <v>0</v>
      </c>
      <c r="BX8" s="421">
        <v>0</v>
      </c>
      <c r="BY8" s="421">
        <v>0</v>
      </c>
      <c r="BZ8" s="421">
        <v>0</v>
      </c>
      <c r="CA8" s="421">
        <v>0</v>
      </c>
      <c r="CB8" s="421">
        <v>0</v>
      </c>
      <c r="CC8" s="421">
        <v>0</v>
      </c>
      <c r="CD8" s="421">
        <v>0</v>
      </c>
      <c r="CE8" s="421">
        <v>0</v>
      </c>
      <c r="CF8" s="421">
        <v>0</v>
      </c>
      <c r="CG8" s="421">
        <v>0</v>
      </c>
      <c r="CH8" s="421">
        <v>0</v>
      </c>
      <c r="CI8" s="421">
        <v>0</v>
      </c>
      <c r="CJ8" s="421">
        <v>0</v>
      </c>
      <c r="CK8" s="421">
        <v>0</v>
      </c>
      <c r="CL8" s="421">
        <v>0</v>
      </c>
      <c r="CM8" s="421">
        <v>0</v>
      </c>
      <c r="CN8" s="421">
        <v>0</v>
      </c>
    </row>
    <row r="9" spans="1:92" x14ac:dyDescent="0.3">
      <c r="B9" s="400">
        <v>6</v>
      </c>
      <c r="C9" s="403" t="s">
        <v>11</v>
      </c>
      <c r="D9" s="406"/>
      <c r="E9" s="419" t="s">
        <v>122</v>
      </c>
      <c r="F9" s="420">
        <f>'2. Capital Budget &amp; Expenditure'!E73</f>
        <v>0</v>
      </c>
      <c r="G9" s="421">
        <v>0</v>
      </c>
      <c r="H9" s="421">
        <v>0</v>
      </c>
      <c r="I9" s="421">
        <v>0</v>
      </c>
      <c r="J9" s="421">
        <v>0</v>
      </c>
      <c r="K9" s="421">
        <v>0</v>
      </c>
      <c r="L9" s="421">
        <v>0</v>
      </c>
      <c r="M9" s="421">
        <v>0</v>
      </c>
      <c r="N9" s="421">
        <v>0</v>
      </c>
      <c r="O9" s="421">
        <v>0</v>
      </c>
      <c r="P9" s="421">
        <v>0</v>
      </c>
      <c r="Q9" s="421">
        <v>0</v>
      </c>
      <c r="R9" s="421">
        <v>0</v>
      </c>
      <c r="S9" s="421">
        <v>0</v>
      </c>
      <c r="T9" s="421">
        <v>0</v>
      </c>
      <c r="U9" s="421">
        <v>0</v>
      </c>
      <c r="V9" s="421">
        <v>0</v>
      </c>
      <c r="W9" s="421">
        <v>0</v>
      </c>
      <c r="X9" s="421">
        <v>0</v>
      </c>
      <c r="Y9" s="421">
        <v>0</v>
      </c>
      <c r="Z9" s="421">
        <v>0</v>
      </c>
      <c r="AA9" s="421">
        <v>0</v>
      </c>
      <c r="AB9" s="421">
        <v>0</v>
      </c>
      <c r="AC9" s="421">
        <v>0</v>
      </c>
      <c r="AD9" s="421">
        <v>0</v>
      </c>
      <c r="AE9" s="421">
        <v>0</v>
      </c>
      <c r="AF9" s="421">
        <v>0</v>
      </c>
      <c r="AG9" s="421">
        <v>0</v>
      </c>
      <c r="AH9" s="421">
        <v>0</v>
      </c>
      <c r="AI9" s="421">
        <v>0</v>
      </c>
      <c r="AJ9" s="421">
        <v>0</v>
      </c>
      <c r="AK9" s="421">
        <v>0</v>
      </c>
      <c r="AL9" s="421">
        <v>0</v>
      </c>
      <c r="AM9" s="421">
        <v>0</v>
      </c>
      <c r="AN9" s="421">
        <v>0</v>
      </c>
      <c r="AO9" s="421">
        <v>0</v>
      </c>
      <c r="AP9" s="421">
        <v>0</v>
      </c>
      <c r="AQ9" s="421">
        <v>0</v>
      </c>
      <c r="AR9" s="421">
        <v>0</v>
      </c>
      <c r="AS9" s="421">
        <v>0</v>
      </c>
      <c r="AT9" s="421">
        <v>0</v>
      </c>
      <c r="AU9" s="421">
        <v>0</v>
      </c>
      <c r="AV9" s="421">
        <v>0</v>
      </c>
      <c r="AW9" s="421">
        <v>0</v>
      </c>
      <c r="AX9" s="421">
        <v>0</v>
      </c>
      <c r="AY9" s="421">
        <v>0</v>
      </c>
      <c r="AZ9" s="421">
        <v>0</v>
      </c>
      <c r="BA9" s="421">
        <v>0</v>
      </c>
      <c r="BB9" s="421">
        <v>0</v>
      </c>
      <c r="BC9" s="421">
        <v>0</v>
      </c>
      <c r="BD9" s="421">
        <v>0</v>
      </c>
      <c r="BE9" s="421">
        <v>0</v>
      </c>
      <c r="BF9" s="421">
        <v>0</v>
      </c>
      <c r="BG9" s="421">
        <v>0</v>
      </c>
      <c r="BH9" s="421">
        <v>0</v>
      </c>
      <c r="BI9" s="421">
        <v>0</v>
      </c>
      <c r="BJ9" s="421">
        <v>0</v>
      </c>
      <c r="BK9" s="421">
        <v>0</v>
      </c>
      <c r="BL9" s="421">
        <v>0</v>
      </c>
      <c r="BM9" s="421">
        <v>0</v>
      </c>
      <c r="BN9" s="421">
        <v>0</v>
      </c>
      <c r="BO9" s="421">
        <v>0</v>
      </c>
      <c r="BP9" s="421">
        <v>0</v>
      </c>
      <c r="BQ9" s="421">
        <v>0</v>
      </c>
      <c r="BR9" s="421">
        <v>0</v>
      </c>
      <c r="BS9" s="421">
        <v>0</v>
      </c>
      <c r="BT9" s="421">
        <v>0</v>
      </c>
      <c r="BU9" s="421">
        <v>0</v>
      </c>
      <c r="BV9" s="421">
        <v>0</v>
      </c>
      <c r="BW9" s="421">
        <v>0</v>
      </c>
      <c r="BX9" s="421">
        <v>0</v>
      </c>
      <c r="BY9" s="421">
        <v>0</v>
      </c>
      <c r="BZ9" s="421">
        <v>0</v>
      </c>
      <c r="CA9" s="421">
        <v>0</v>
      </c>
      <c r="CB9" s="421">
        <v>0</v>
      </c>
      <c r="CC9" s="421">
        <v>0</v>
      </c>
      <c r="CD9" s="421">
        <v>0</v>
      </c>
      <c r="CE9" s="421">
        <v>0</v>
      </c>
      <c r="CF9" s="421">
        <v>0</v>
      </c>
      <c r="CG9" s="421">
        <v>0</v>
      </c>
      <c r="CH9" s="421">
        <v>0</v>
      </c>
      <c r="CI9" s="421">
        <v>0</v>
      </c>
      <c r="CJ9" s="421">
        <v>0</v>
      </c>
      <c r="CK9" s="421">
        <v>0</v>
      </c>
      <c r="CL9" s="421">
        <v>0</v>
      </c>
      <c r="CM9" s="421">
        <v>0</v>
      </c>
      <c r="CN9" s="421">
        <v>0</v>
      </c>
    </row>
    <row r="10" spans="1:92" x14ac:dyDescent="0.3">
      <c r="B10" s="400">
        <v>7</v>
      </c>
      <c r="C10" s="403" t="s">
        <v>56</v>
      </c>
      <c r="D10" s="406"/>
      <c r="E10" s="419" t="s">
        <v>62</v>
      </c>
      <c r="F10" s="420">
        <f>'2. Capital Budget &amp; Expenditure'!E85</f>
        <v>0</v>
      </c>
      <c r="G10" s="421">
        <v>0</v>
      </c>
      <c r="H10" s="421">
        <v>0</v>
      </c>
      <c r="I10" s="421">
        <v>0</v>
      </c>
      <c r="J10" s="421">
        <v>0</v>
      </c>
      <c r="K10" s="421">
        <v>0</v>
      </c>
      <c r="L10" s="421">
        <v>0</v>
      </c>
      <c r="M10" s="421">
        <v>0</v>
      </c>
      <c r="N10" s="421">
        <v>0</v>
      </c>
      <c r="O10" s="421">
        <v>0</v>
      </c>
      <c r="P10" s="421">
        <v>0</v>
      </c>
      <c r="Q10" s="421">
        <v>0</v>
      </c>
      <c r="R10" s="421">
        <v>0</v>
      </c>
      <c r="S10" s="421">
        <v>0</v>
      </c>
      <c r="T10" s="421">
        <v>0</v>
      </c>
      <c r="U10" s="421">
        <v>0</v>
      </c>
      <c r="V10" s="421">
        <v>0</v>
      </c>
      <c r="W10" s="421">
        <v>0</v>
      </c>
      <c r="X10" s="421">
        <v>0</v>
      </c>
      <c r="Y10" s="421">
        <v>0</v>
      </c>
      <c r="Z10" s="421">
        <v>0</v>
      </c>
      <c r="AA10" s="421">
        <v>0</v>
      </c>
      <c r="AB10" s="421">
        <v>0</v>
      </c>
      <c r="AC10" s="421">
        <v>0</v>
      </c>
      <c r="AD10" s="421">
        <v>0</v>
      </c>
      <c r="AE10" s="421">
        <v>0</v>
      </c>
      <c r="AF10" s="421">
        <v>0</v>
      </c>
      <c r="AG10" s="421">
        <v>0</v>
      </c>
      <c r="AH10" s="421">
        <v>0</v>
      </c>
      <c r="AI10" s="421">
        <v>0</v>
      </c>
      <c r="AJ10" s="421">
        <v>0</v>
      </c>
      <c r="AK10" s="421">
        <v>0</v>
      </c>
      <c r="AL10" s="421">
        <v>0</v>
      </c>
      <c r="AM10" s="421">
        <v>0</v>
      </c>
      <c r="AN10" s="421">
        <v>0</v>
      </c>
      <c r="AO10" s="421">
        <v>0</v>
      </c>
      <c r="AP10" s="421">
        <v>0</v>
      </c>
      <c r="AQ10" s="421">
        <v>0</v>
      </c>
      <c r="AR10" s="421">
        <v>0</v>
      </c>
      <c r="AS10" s="421">
        <v>0</v>
      </c>
      <c r="AT10" s="421">
        <v>0</v>
      </c>
      <c r="AU10" s="421">
        <v>0</v>
      </c>
      <c r="AV10" s="421">
        <v>0</v>
      </c>
      <c r="AW10" s="421">
        <v>0</v>
      </c>
      <c r="AX10" s="421">
        <v>0</v>
      </c>
      <c r="AY10" s="421">
        <v>0</v>
      </c>
      <c r="AZ10" s="421">
        <v>0</v>
      </c>
      <c r="BA10" s="421">
        <v>0</v>
      </c>
      <c r="BB10" s="421">
        <v>0</v>
      </c>
      <c r="BC10" s="421">
        <v>0</v>
      </c>
      <c r="BD10" s="421">
        <v>0</v>
      </c>
      <c r="BE10" s="421">
        <v>0</v>
      </c>
      <c r="BF10" s="421">
        <v>0</v>
      </c>
      <c r="BG10" s="421">
        <v>0</v>
      </c>
      <c r="BH10" s="421">
        <v>0</v>
      </c>
      <c r="BI10" s="421">
        <v>0</v>
      </c>
      <c r="BJ10" s="421">
        <v>0</v>
      </c>
      <c r="BK10" s="421">
        <v>0</v>
      </c>
      <c r="BL10" s="421">
        <v>0</v>
      </c>
      <c r="BM10" s="421">
        <v>0</v>
      </c>
      <c r="BN10" s="421">
        <v>0</v>
      </c>
      <c r="BO10" s="421">
        <v>0</v>
      </c>
      <c r="BP10" s="421">
        <v>0</v>
      </c>
      <c r="BQ10" s="421">
        <v>0</v>
      </c>
      <c r="BR10" s="421">
        <v>0</v>
      </c>
      <c r="BS10" s="421">
        <v>0</v>
      </c>
      <c r="BT10" s="421">
        <v>0</v>
      </c>
      <c r="BU10" s="421">
        <v>0</v>
      </c>
      <c r="BV10" s="421">
        <v>0</v>
      </c>
      <c r="BW10" s="421">
        <v>0</v>
      </c>
      <c r="BX10" s="421">
        <v>0</v>
      </c>
      <c r="BY10" s="421">
        <v>0</v>
      </c>
      <c r="BZ10" s="421">
        <v>0</v>
      </c>
      <c r="CA10" s="421">
        <v>0</v>
      </c>
      <c r="CB10" s="421">
        <v>0</v>
      </c>
      <c r="CC10" s="421">
        <v>0</v>
      </c>
      <c r="CD10" s="421">
        <v>0</v>
      </c>
      <c r="CE10" s="421">
        <v>0</v>
      </c>
      <c r="CF10" s="421">
        <v>0</v>
      </c>
      <c r="CG10" s="421">
        <v>0</v>
      </c>
      <c r="CH10" s="421">
        <v>0</v>
      </c>
      <c r="CI10" s="421">
        <v>0</v>
      </c>
      <c r="CJ10" s="421">
        <v>0</v>
      </c>
      <c r="CK10" s="421">
        <v>0</v>
      </c>
      <c r="CL10" s="421">
        <v>0</v>
      </c>
      <c r="CM10" s="421">
        <v>0</v>
      </c>
      <c r="CN10" s="421">
        <v>0</v>
      </c>
    </row>
    <row r="11" spans="1:92" x14ac:dyDescent="0.3">
      <c r="B11" s="400">
        <v>8</v>
      </c>
      <c r="C11" s="403" t="s">
        <v>12</v>
      </c>
      <c r="D11" s="406"/>
      <c r="E11" s="419" t="s">
        <v>337</v>
      </c>
      <c r="F11" s="420">
        <f>'2. Capital Budget &amp; Expenditure'!E91</f>
        <v>0</v>
      </c>
      <c r="G11" s="421">
        <v>0</v>
      </c>
      <c r="H11" s="421">
        <v>0</v>
      </c>
      <c r="I11" s="421">
        <v>0</v>
      </c>
      <c r="J11" s="421">
        <v>0</v>
      </c>
      <c r="K11" s="421">
        <v>0</v>
      </c>
      <c r="L11" s="421">
        <v>0</v>
      </c>
      <c r="M11" s="421">
        <v>0</v>
      </c>
      <c r="N11" s="421">
        <v>0</v>
      </c>
      <c r="O11" s="421">
        <v>0</v>
      </c>
      <c r="P11" s="421">
        <v>0</v>
      </c>
      <c r="Q11" s="421">
        <v>0</v>
      </c>
      <c r="R11" s="421">
        <v>0</v>
      </c>
      <c r="S11" s="421">
        <v>0</v>
      </c>
      <c r="T11" s="421">
        <v>0</v>
      </c>
      <c r="U11" s="421">
        <v>0</v>
      </c>
      <c r="V11" s="421">
        <v>0</v>
      </c>
      <c r="W11" s="421">
        <v>0</v>
      </c>
      <c r="X11" s="421">
        <v>0</v>
      </c>
      <c r="Y11" s="421">
        <v>0</v>
      </c>
      <c r="Z11" s="421">
        <v>0</v>
      </c>
      <c r="AA11" s="421">
        <v>0</v>
      </c>
      <c r="AB11" s="421">
        <v>0</v>
      </c>
      <c r="AC11" s="421">
        <v>0</v>
      </c>
      <c r="AD11" s="421">
        <v>0</v>
      </c>
      <c r="AE11" s="421">
        <v>0</v>
      </c>
      <c r="AF11" s="421">
        <v>0</v>
      </c>
      <c r="AG11" s="421">
        <v>0</v>
      </c>
      <c r="AH11" s="421">
        <v>0</v>
      </c>
      <c r="AI11" s="421">
        <v>0</v>
      </c>
      <c r="AJ11" s="421">
        <v>0</v>
      </c>
      <c r="AK11" s="421">
        <v>0</v>
      </c>
      <c r="AL11" s="421">
        <v>0</v>
      </c>
      <c r="AM11" s="421">
        <v>0</v>
      </c>
      <c r="AN11" s="421">
        <v>0</v>
      </c>
      <c r="AO11" s="421">
        <v>0</v>
      </c>
      <c r="AP11" s="421">
        <v>0</v>
      </c>
      <c r="AQ11" s="421">
        <v>0</v>
      </c>
      <c r="AR11" s="421">
        <v>0</v>
      </c>
      <c r="AS11" s="421">
        <v>0</v>
      </c>
      <c r="AT11" s="421">
        <v>0</v>
      </c>
      <c r="AU11" s="421">
        <v>0</v>
      </c>
      <c r="AV11" s="421">
        <v>0</v>
      </c>
      <c r="AW11" s="421">
        <v>0</v>
      </c>
      <c r="AX11" s="421">
        <v>0</v>
      </c>
      <c r="AY11" s="421">
        <v>0</v>
      </c>
      <c r="AZ11" s="421">
        <v>0</v>
      </c>
      <c r="BA11" s="421">
        <v>0</v>
      </c>
      <c r="BB11" s="421">
        <v>0</v>
      </c>
      <c r="BC11" s="421">
        <v>0</v>
      </c>
      <c r="BD11" s="421">
        <v>0</v>
      </c>
      <c r="BE11" s="421">
        <v>0</v>
      </c>
      <c r="BF11" s="421">
        <v>0</v>
      </c>
      <c r="BG11" s="421">
        <v>0</v>
      </c>
      <c r="BH11" s="421">
        <v>0</v>
      </c>
      <c r="BI11" s="421">
        <v>0</v>
      </c>
      <c r="BJ11" s="421">
        <v>0</v>
      </c>
      <c r="BK11" s="421">
        <v>0</v>
      </c>
      <c r="BL11" s="421">
        <v>0</v>
      </c>
      <c r="BM11" s="421">
        <v>0</v>
      </c>
      <c r="BN11" s="421">
        <v>0</v>
      </c>
      <c r="BO11" s="421">
        <v>0</v>
      </c>
      <c r="BP11" s="421">
        <v>0</v>
      </c>
      <c r="BQ11" s="421">
        <v>0</v>
      </c>
      <c r="BR11" s="421">
        <v>0</v>
      </c>
      <c r="BS11" s="421">
        <v>0</v>
      </c>
      <c r="BT11" s="421">
        <v>0</v>
      </c>
      <c r="BU11" s="421">
        <v>0</v>
      </c>
      <c r="BV11" s="421">
        <v>0</v>
      </c>
      <c r="BW11" s="421">
        <v>0</v>
      </c>
      <c r="BX11" s="421">
        <v>0</v>
      </c>
      <c r="BY11" s="421">
        <v>0</v>
      </c>
      <c r="BZ11" s="421">
        <v>0</v>
      </c>
      <c r="CA11" s="421">
        <v>0</v>
      </c>
      <c r="CB11" s="421">
        <v>0</v>
      </c>
      <c r="CC11" s="421">
        <v>0</v>
      </c>
      <c r="CD11" s="421">
        <v>0</v>
      </c>
      <c r="CE11" s="421">
        <v>0</v>
      </c>
      <c r="CF11" s="421">
        <v>0</v>
      </c>
      <c r="CG11" s="421">
        <v>0</v>
      </c>
      <c r="CH11" s="421">
        <v>0</v>
      </c>
      <c r="CI11" s="421">
        <v>0</v>
      </c>
      <c r="CJ11" s="421">
        <v>0</v>
      </c>
      <c r="CK11" s="421">
        <v>0</v>
      </c>
      <c r="CL11" s="421">
        <v>0</v>
      </c>
      <c r="CM11" s="421">
        <v>0</v>
      </c>
      <c r="CN11" s="421">
        <v>0</v>
      </c>
    </row>
    <row r="12" spans="1:92" x14ac:dyDescent="0.3">
      <c r="B12" s="400"/>
      <c r="C12" s="400"/>
      <c r="D12" s="406"/>
      <c r="E12" s="400"/>
      <c r="F12" s="409"/>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2"/>
      <c r="CI12" s="401"/>
      <c r="CJ12" s="401"/>
      <c r="CK12" s="401"/>
      <c r="CL12" s="401"/>
      <c r="CM12" s="401"/>
      <c r="CN12" s="401"/>
    </row>
    <row r="13" spans="1:92" x14ac:dyDescent="0.3">
      <c r="B13" s="145">
        <v>9</v>
      </c>
      <c r="C13" s="422" t="s">
        <v>63</v>
      </c>
      <c r="D13" s="423"/>
      <c r="E13" s="424"/>
      <c r="F13" s="425">
        <f>'2. Capital Budget &amp; Expenditure'!E94</f>
        <v>0</v>
      </c>
      <c r="G13" s="407">
        <f>SUM(G11,G10,G9,G8,G7,G6,G5,G4)</f>
        <v>0</v>
      </c>
      <c r="H13" s="407">
        <f t="shared" ref="H13:AL13" si="0">SUM(H11,H10,H9,H8,H7,H6,H5,H4)</f>
        <v>0</v>
      </c>
      <c r="I13" s="407">
        <f t="shared" si="0"/>
        <v>0</v>
      </c>
      <c r="J13" s="407">
        <f t="shared" si="0"/>
        <v>0</v>
      </c>
      <c r="K13" s="407">
        <f t="shared" si="0"/>
        <v>0</v>
      </c>
      <c r="L13" s="407">
        <f t="shared" si="0"/>
        <v>0</v>
      </c>
      <c r="M13" s="407">
        <f t="shared" si="0"/>
        <v>0</v>
      </c>
      <c r="N13" s="407">
        <f t="shared" si="0"/>
        <v>0</v>
      </c>
      <c r="O13" s="407">
        <f t="shared" si="0"/>
        <v>0</v>
      </c>
      <c r="P13" s="407">
        <f t="shared" si="0"/>
        <v>0</v>
      </c>
      <c r="Q13" s="407">
        <f t="shared" si="0"/>
        <v>0</v>
      </c>
      <c r="R13" s="407">
        <f t="shared" si="0"/>
        <v>0</v>
      </c>
      <c r="S13" s="407">
        <f t="shared" si="0"/>
        <v>0</v>
      </c>
      <c r="T13" s="407">
        <f t="shared" si="0"/>
        <v>0</v>
      </c>
      <c r="U13" s="407">
        <f t="shared" si="0"/>
        <v>0</v>
      </c>
      <c r="V13" s="407">
        <f t="shared" si="0"/>
        <v>0</v>
      </c>
      <c r="W13" s="407">
        <f t="shared" si="0"/>
        <v>0</v>
      </c>
      <c r="X13" s="407">
        <f t="shared" si="0"/>
        <v>0</v>
      </c>
      <c r="Y13" s="407">
        <f t="shared" si="0"/>
        <v>0</v>
      </c>
      <c r="Z13" s="407">
        <f t="shared" si="0"/>
        <v>0</v>
      </c>
      <c r="AA13" s="407">
        <f t="shared" si="0"/>
        <v>0</v>
      </c>
      <c r="AB13" s="407">
        <f t="shared" si="0"/>
        <v>0</v>
      </c>
      <c r="AC13" s="407">
        <f t="shared" si="0"/>
        <v>0</v>
      </c>
      <c r="AD13" s="407">
        <f t="shared" si="0"/>
        <v>0</v>
      </c>
      <c r="AE13" s="407">
        <f t="shared" si="0"/>
        <v>0</v>
      </c>
      <c r="AF13" s="407">
        <f t="shared" si="0"/>
        <v>0</v>
      </c>
      <c r="AG13" s="407">
        <f t="shared" si="0"/>
        <v>0</v>
      </c>
      <c r="AH13" s="407">
        <f t="shared" si="0"/>
        <v>0</v>
      </c>
      <c r="AI13" s="407">
        <f t="shared" si="0"/>
        <v>0</v>
      </c>
      <c r="AJ13" s="407">
        <f t="shared" si="0"/>
        <v>0</v>
      </c>
      <c r="AK13" s="407">
        <f t="shared" si="0"/>
        <v>0</v>
      </c>
      <c r="AL13" s="407">
        <f t="shared" si="0"/>
        <v>0</v>
      </c>
      <c r="AM13" s="407">
        <f t="shared" ref="AM13:BR13" si="1">SUM(AM11,AM10,AM9,AM8,AM7,AM6,AM5,AM4)</f>
        <v>0</v>
      </c>
      <c r="AN13" s="407">
        <f t="shared" si="1"/>
        <v>0</v>
      </c>
      <c r="AO13" s="407">
        <f t="shared" si="1"/>
        <v>0</v>
      </c>
      <c r="AP13" s="407">
        <f t="shared" si="1"/>
        <v>0</v>
      </c>
      <c r="AQ13" s="407">
        <f t="shared" si="1"/>
        <v>0</v>
      </c>
      <c r="AR13" s="407">
        <f t="shared" si="1"/>
        <v>0</v>
      </c>
      <c r="AS13" s="407">
        <f t="shared" si="1"/>
        <v>0</v>
      </c>
      <c r="AT13" s="407">
        <f t="shared" si="1"/>
        <v>0</v>
      </c>
      <c r="AU13" s="407">
        <f t="shared" si="1"/>
        <v>0</v>
      </c>
      <c r="AV13" s="407">
        <f t="shared" si="1"/>
        <v>0</v>
      </c>
      <c r="AW13" s="407">
        <f t="shared" si="1"/>
        <v>0</v>
      </c>
      <c r="AX13" s="407">
        <f t="shared" si="1"/>
        <v>0</v>
      </c>
      <c r="AY13" s="407">
        <f t="shared" si="1"/>
        <v>0</v>
      </c>
      <c r="AZ13" s="407">
        <f t="shared" si="1"/>
        <v>0</v>
      </c>
      <c r="BA13" s="407">
        <f t="shared" si="1"/>
        <v>0</v>
      </c>
      <c r="BB13" s="407">
        <f t="shared" si="1"/>
        <v>0</v>
      </c>
      <c r="BC13" s="407">
        <f t="shared" si="1"/>
        <v>0</v>
      </c>
      <c r="BD13" s="407">
        <f t="shared" si="1"/>
        <v>0</v>
      </c>
      <c r="BE13" s="407">
        <f t="shared" si="1"/>
        <v>0</v>
      </c>
      <c r="BF13" s="407">
        <f t="shared" si="1"/>
        <v>0</v>
      </c>
      <c r="BG13" s="407">
        <f t="shared" si="1"/>
        <v>0</v>
      </c>
      <c r="BH13" s="407">
        <f t="shared" si="1"/>
        <v>0</v>
      </c>
      <c r="BI13" s="407">
        <f t="shared" si="1"/>
        <v>0</v>
      </c>
      <c r="BJ13" s="407">
        <f t="shared" si="1"/>
        <v>0</v>
      </c>
      <c r="BK13" s="407">
        <f t="shared" si="1"/>
        <v>0</v>
      </c>
      <c r="BL13" s="407">
        <f t="shared" si="1"/>
        <v>0</v>
      </c>
      <c r="BM13" s="407">
        <f t="shared" si="1"/>
        <v>0</v>
      </c>
      <c r="BN13" s="407">
        <f t="shared" si="1"/>
        <v>0</v>
      </c>
      <c r="BO13" s="407">
        <f t="shared" si="1"/>
        <v>0</v>
      </c>
      <c r="BP13" s="407">
        <f t="shared" si="1"/>
        <v>0</v>
      </c>
      <c r="BQ13" s="407">
        <f t="shared" si="1"/>
        <v>0</v>
      </c>
      <c r="BR13" s="407">
        <f t="shared" si="1"/>
        <v>0</v>
      </c>
      <c r="BS13" s="407">
        <f t="shared" ref="BS13:CN13" si="2">SUM(BS11,BS10,BS9,BS8,BS7,BS6,BS5,BS4)</f>
        <v>0</v>
      </c>
      <c r="BT13" s="407">
        <f t="shared" si="2"/>
        <v>0</v>
      </c>
      <c r="BU13" s="407">
        <f t="shared" si="2"/>
        <v>0</v>
      </c>
      <c r="BV13" s="407">
        <f t="shared" si="2"/>
        <v>0</v>
      </c>
      <c r="BW13" s="407">
        <f t="shared" si="2"/>
        <v>0</v>
      </c>
      <c r="BX13" s="407">
        <f t="shared" si="2"/>
        <v>0</v>
      </c>
      <c r="BY13" s="407">
        <f t="shared" si="2"/>
        <v>0</v>
      </c>
      <c r="BZ13" s="407">
        <f t="shared" si="2"/>
        <v>0</v>
      </c>
      <c r="CA13" s="407">
        <f t="shared" si="2"/>
        <v>0</v>
      </c>
      <c r="CB13" s="407">
        <f t="shared" si="2"/>
        <v>0</v>
      </c>
      <c r="CC13" s="407">
        <f t="shared" si="2"/>
        <v>0</v>
      </c>
      <c r="CD13" s="407">
        <f t="shared" si="2"/>
        <v>0</v>
      </c>
      <c r="CE13" s="407">
        <f t="shared" si="2"/>
        <v>0</v>
      </c>
      <c r="CF13" s="407">
        <f t="shared" si="2"/>
        <v>0</v>
      </c>
      <c r="CG13" s="407">
        <f t="shared" si="2"/>
        <v>0</v>
      </c>
      <c r="CH13" s="407">
        <f t="shared" si="2"/>
        <v>0</v>
      </c>
      <c r="CI13" s="407">
        <f t="shared" si="2"/>
        <v>0</v>
      </c>
      <c r="CJ13" s="407">
        <f t="shared" si="2"/>
        <v>0</v>
      </c>
      <c r="CK13" s="407">
        <f t="shared" si="2"/>
        <v>0</v>
      </c>
      <c r="CL13" s="407">
        <f t="shared" si="2"/>
        <v>0</v>
      </c>
      <c r="CM13" s="407">
        <f t="shared" si="2"/>
        <v>0</v>
      </c>
      <c r="CN13" s="407">
        <f t="shared" si="2"/>
        <v>0</v>
      </c>
    </row>
    <row r="14" spans="1:92" x14ac:dyDescent="0.3">
      <c r="B14" s="135"/>
      <c r="C14" s="28"/>
      <c r="D14" s="28"/>
      <c r="E14" s="28"/>
      <c r="F14" s="410"/>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row>
    <row r="15" spans="1:92" x14ac:dyDescent="0.3">
      <c r="A15" s="408"/>
      <c r="B15" s="625" t="s">
        <v>335</v>
      </c>
      <c r="C15" s="625"/>
      <c r="D15" s="625"/>
      <c r="E15" s="625"/>
      <c r="F15" s="625"/>
      <c r="G15" s="625"/>
      <c r="H15" s="625"/>
      <c r="I15" s="625"/>
      <c r="J15" s="625"/>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8"/>
      <c r="CI15" s="397"/>
      <c r="CJ15" s="397"/>
      <c r="CK15" s="397"/>
      <c r="CL15" s="397"/>
      <c r="CM15" s="397"/>
      <c r="CN15" s="397"/>
    </row>
    <row r="16" spans="1:92" x14ac:dyDescent="0.3">
      <c r="B16" s="399"/>
      <c r="C16" s="413" t="s">
        <v>4</v>
      </c>
      <c r="D16" s="413" t="s">
        <v>16</v>
      </c>
      <c r="E16" s="413" t="s">
        <v>17</v>
      </c>
      <c r="F16" s="413" t="s">
        <v>5</v>
      </c>
      <c r="G16" s="414">
        <v>45962</v>
      </c>
      <c r="H16" s="414">
        <v>45992</v>
      </c>
      <c r="I16" s="414">
        <v>46023</v>
      </c>
      <c r="J16" s="414">
        <v>46054</v>
      </c>
      <c r="K16" s="414">
        <v>46082</v>
      </c>
      <c r="L16" s="414">
        <v>46113</v>
      </c>
      <c r="M16" s="414">
        <v>46143</v>
      </c>
      <c r="N16" s="414">
        <v>46174</v>
      </c>
      <c r="O16" s="414">
        <v>46204</v>
      </c>
      <c r="P16" s="414">
        <v>46235</v>
      </c>
      <c r="Q16" s="414">
        <v>46266</v>
      </c>
      <c r="R16" s="414">
        <v>46296</v>
      </c>
      <c r="S16" s="414">
        <v>46327</v>
      </c>
      <c r="T16" s="414">
        <v>46357</v>
      </c>
      <c r="U16" s="414">
        <v>46388</v>
      </c>
      <c r="V16" s="414">
        <v>46419</v>
      </c>
      <c r="W16" s="414">
        <v>46447</v>
      </c>
      <c r="X16" s="414">
        <v>46478</v>
      </c>
      <c r="Y16" s="414">
        <v>46508</v>
      </c>
      <c r="Z16" s="414">
        <v>46539</v>
      </c>
      <c r="AA16" s="414">
        <v>46569</v>
      </c>
      <c r="AB16" s="414">
        <v>46600</v>
      </c>
      <c r="AC16" s="414">
        <v>46631</v>
      </c>
      <c r="AD16" s="414">
        <v>46661</v>
      </c>
      <c r="AE16" s="414">
        <v>46692</v>
      </c>
      <c r="AF16" s="414">
        <v>46722</v>
      </c>
      <c r="AG16" s="414">
        <v>46753</v>
      </c>
      <c r="AH16" s="414">
        <v>46784</v>
      </c>
      <c r="AI16" s="414">
        <v>46813</v>
      </c>
      <c r="AJ16" s="414">
        <v>46844</v>
      </c>
      <c r="AK16" s="414">
        <v>46874</v>
      </c>
      <c r="AL16" s="414">
        <v>46905</v>
      </c>
      <c r="AM16" s="414">
        <v>46935</v>
      </c>
      <c r="AN16" s="414">
        <v>46966</v>
      </c>
      <c r="AO16" s="414">
        <v>46997</v>
      </c>
      <c r="AP16" s="414">
        <v>47027</v>
      </c>
      <c r="AQ16" s="414">
        <v>47058</v>
      </c>
      <c r="AR16" s="414">
        <v>47088</v>
      </c>
      <c r="AS16" s="414">
        <v>47119</v>
      </c>
      <c r="AT16" s="414">
        <v>47150</v>
      </c>
      <c r="AU16" s="414">
        <v>47178</v>
      </c>
      <c r="AV16" s="414">
        <v>47209</v>
      </c>
      <c r="AW16" s="414">
        <v>47239</v>
      </c>
      <c r="AX16" s="414">
        <v>47270</v>
      </c>
      <c r="AY16" s="414">
        <v>47300</v>
      </c>
      <c r="AZ16" s="414">
        <v>47331</v>
      </c>
      <c r="BA16" s="414">
        <v>47362</v>
      </c>
      <c r="BB16" s="414">
        <v>47392</v>
      </c>
      <c r="BC16" s="414">
        <v>47423</v>
      </c>
      <c r="BD16" s="414">
        <v>47453</v>
      </c>
      <c r="BE16" s="414">
        <v>47484</v>
      </c>
      <c r="BF16" s="414">
        <v>47515</v>
      </c>
      <c r="BG16" s="414">
        <v>47543</v>
      </c>
      <c r="BH16" s="414">
        <v>47574</v>
      </c>
      <c r="BI16" s="414">
        <v>47604</v>
      </c>
      <c r="BJ16" s="414">
        <v>47635</v>
      </c>
      <c r="BK16" s="414">
        <v>47665</v>
      </c>
      <c r="BL16" s="414">
        <v>47696</v>
      </c>
      <c r="BM16" s="414">
        <v>47727</v>
      </c>
      <c r="BN16" s="414">
        <v>47757</v>
      </c>
      <c r="BO16" s="414">
        <v>47788</v>
      </c>
      <c r="BP16" s="414">
        <v>47818</v>
      </c>
      <c r="BQ16" s="414">
        <v>47849</v>
      </c>
      <c r="BR16" s="414">
        <v>47880</v>
      </c>
      <c r="BS16" s="414">
        <v>47908</v>
      </c>
      <c r="BT16" s="414">
        <v>47939</v>
      </c>
      <c r="BU16" s="414">
        <v>47969</v>
      </c>
      <c r="BV16" s="414">
        <v>48000</v>
      </c>
      <c r="BW16" s="414">
        <v>48030</v>
      </c>
      <c r="BX16" s="414">
        <v>48061</v>
      </c>
      <c r="BY16" s="414">
        <v>48092</v>
      </c>
      <c r="BZ16" s="414">
        <v>48122</v>
      </c>
      <c r="CA16" s="414">
        <v>48153</v>
      </c>
      <c r="CB16" s="414">
        <v>48183</v>
      </c>
      <c r="CC16" s="414">
        <v>48214</v>
      </c>
      <c r="CD16" s="414">
        <v>48245</v>
      </c>
      <c r="CE16" s="414">
        <v>48274</v>
      </c>
      <c r="CF16" s="414">
        <v>48305</v>
      </c>
      <c r="CG16" s="414">
        <v>48335</v>
      </c>
      <c r="CH16" s="414">
        <v>48366</v>
      </c>
      <c r="CI16" s="414">
        <v>48396</v>
      </c>
      <c r="CJ16" s="414">
        <v>48427</v>
      </c>
      <c r="CK16" s="414">
        <v>48458</v>
      </c>
      <c r="CL16" s="414">
        <v>48488</v>
      </c>
      <c r="CM16" s="414">
        <v>48519</v>
      </c>
      <c r="CN16" s="414">
        <v>48549</v>
      </c>
    </row>
    <row r="17" spans="2:92" x14ac:dyDescent="0.3">
      <c r="B17" s="400">
        <v>1</v>
      </c>
      <c r="C17" s="403" t="s">
        <v>7</v>
      </c>
      <c r="D17" s="404"/>
      <c r="E17" s="419" t="s">
        <v>27</v>
      </c>
      <c r="F17" s="420">
        <f>'2. Capital Budget &amp; Expenditure'!E25</f>
        <v>0</v>
      </c>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row>
    <row r="18" spans="2:92" x14ac:dyDescent="0.3">
      <c r="B18" s="400">
        <v>2</v>
      </c>
      <c r="C18" s="403" t="s">
        <v>8</v>
      </c>
      <c r="D18" s="405"/>
      <c r="E18" s="419" t="s">
        <v>336</v>
      </c>
      <c r="F18" s="420">
        <f>'2. Capital Budget &amp; Expenditure'!E34</f>
        <v>0</v>
      </c>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row>
    <row r="19" spans="2:92" x14ac:dyDescent="0.3">
      <c r="B19" s="400">
        <v>3</v>
      </c>
      <c r="C19" s="403" t="s">
        <v>53</v>
      </c>
      <c r="D19" s="406"/>
      <c r="E19" s="419" t="s">
        <v>55</v>
      </c>
      <c r="F19" s="420">
        <f>'2. Capital Budget &amp; Expenditure'!E40</f>
        <v>0</v>
      </c>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H19" s="421"/>
      <c r="AI19" s="421"/>
      <c r="AJ19" s="421"/>
      <c r="AK19" s="421"/>
      <c r="AL19" s="421"/>
      <c r="AM19" s="421"/>
      <c r="AN19" s="421"/>
      <c r="AO19" s="421"/>
      <c r="AP19" s="421"/>
      <c r="AQ19" s="421"/>
      <c r="AR19" s="421"/>
      <c r="AS19" s="421"/>
      <c r="AT19" s="421"/>
      <c r="AU19" s="421"/>
      <c r="AV19" s="421"/>
      <c r="AW19" s="421"/>
      <c r="AX19" s="421"/>
      <c r="AY19" s="421"/>
      <c r="AZ19" s="421"/>
      <c r="BA19" s="421"/>
      <c r="BB19" s="421"/>
      <c r="BC19" s="421"/>
      <c r="BD19" s="421"/>
      <c r="BE19" s="421"/>
      <c r="BF19" s="421"/>
      <c r="BG19" s="421"/>
      <c r="BH19" s="421"/>
      <c r="BI19" s="421"/>
      <c r="BJ19" s="421"/>
      <c r="BK19" s="421"/>
      <c r="BL19" s="421"/>
      <c r="BM19" s="421"/>
      <c r="BN19" s="421"/>
      <c r="BO19" s="421"/>
      <c r="BP19" s="421"/>
      <c r="BQ19" s="421"/>
      <c r="BR19" s="421"/>
      <c r="BS19" s="421"/>
      <c r="BT19" s="421"/>
      <c r="BU19" s="421"/>
      <c r="BV19" s="421"/>
      <c r="BW19" s="421"/>
      <c r="BX19" s="421"/>
      <c r="BY19" s="421"/>
      <c r="BZ19" s="421"/>
      <c r="CA19" s="421"/>
      <c r="CB19" s="421"/>
      <c r="CC19" s="421"/>
      <c r="CD19" s="421"/>
      <c r="CE19" s="421"/>
      <c r="CF19" s="421"/>
      <c r="CG19" s="421"/>
      <c r="CH19" s="421"/>
      <c r="CI19" s="421"/>
      <c r="CJ19" s="421"/>
      <c r="CK19" s="421"/>
      <c r="CL19" s="421"/>
      <c r="CM19" s="421"/>
      <c r="CN19" s="421"/>
    </row>
    <row r="20" spans="2:92" x14ac:dyDescent="0.3">
      <c r="B20" s="400">
        <v>4</v>
      </c>
      <c r="C20" s="403" t="s">
        <v>9</v>
      </c>
      <c r="D20" s="406"/>
      <c r="E20" s="419" t="s">
        <v>35</v>
      </c>
      <c r="F20" s="420">
        <f>'2. Capital Budget &amp; Expenditure'!E49</f>
        <v>0</v>
      </c>
      <c r="G20" s="421"/>
      <c r="H20" s="421"/>
      <c r="I20" s="421"/>
      <c r="J20" s="421"/>
      <c r="K20" s="421"/>
      <c r="L20" s="421"/>
      <c r="M20" s="421"/>
      <c r="N20" s="421"/>
      <c r="O20" s="421"/>
      <c r="P20" s="421"/>
      <c r="Q20" s="421"/>
      <c r="R20" s="421"/>
      <c r="S20" s="421"/>
      <c r="T20" s="421"/>
      <c r="U20" s="421"/>
      <c r="V20" s="421"/>
      <c r="W20" s="421"/>
      <c r="X20" s="421"/>
      <c r="Y20" s="421"/>
      <c r="Z20" s="421"/>
      <c r="AA20" s="421"/>
      <c r="AB20" s="421"/>
      <c r="AC20" s="421"/>
      <c r="AD20" s="421"/>
      <c r="AE20" s="421"/>
      <c r="AF20" s="421"/>
      <c r="AG20" s="421"/>
      <c r="AH20" s="421"/>
      <c r="AI20" s="421"/>
      <c r="AJ20" s="421"/>
      <c r="AK20" s="421"/>
      <c r="AL20" s="421"/>
      <c r="AM20" s="421"/>
      <c r="AN20" s="421"/>
      <c r="AO20" s="421"/>
      <c r="AP20" s="421"/>
      <c r="AQ20" s="421"/>
      <c r="AR20" s="421"/>
      <c r="AS20" s="421"/>
      <c r="AT20" s="421"/>
      <c r="AU20" s="421"/>
      <c r="AV20" s="421"/>
      <c r="AW20" s="421"/>
      <c r="AX20" s="421"/>
      <c r="AY20" s="421"/>
      <c r="AZ20" s="421"/>
      <c r="BA20" s="421"/>
      <c r="BB20" s="421"/>
      <c r="BC20" s="421"/>
      <c r="BD20" s="421"/>
      <c r="BE20" s="421"/>
      <c r="BF20" s="421"/>
      <c r="BG20" s="421"/>
      <c r="BH20" s="421"/>
      <c r="BI20" s="421"/>
      <c r="BJ20" s="421"/>
      <c r="BK20" s="421"/>
      <c r="BL20" s="421"/>
      <c r="BM20" s="421"/>
      <c r="BN20" s="421"/>
      <c r="BO20" s="421"/>
      <c r="BP20" s="421"/>
      <c r="BQ20" s="421"/>
      <c r="BR20" s="421"/>
      <c r="BS20" s="421"/>
      <c r="BT20" s="421"/>
      <c r="BU20" s="421"/>
      <c r="BV20" s="421"/>
      <c r="BW20" s="421"/>
      <c r="BX20" s="421"/>
      <c r="BY20" s="421"/>
      <c r="BZ20" s="421"/>
      <c r="CA20" s="421"/>
      <c r="CB20" s="421"/>
      <c r="CC20" s="421"/>
      <c r="CD20" s="421"/>
      <c r="CE20" s="421"/>
      <c r="CF20" s="421"/>
      <c r="CG20" s="421"/>
      <c r="CH20" s="421"/>
      <c r="CI20" s="421"/>
      <c r="CJ20" s="421"/>
      <c r="CK20" s="421"/>
      <c r="CL20" s="421"/>
      <c r="CM20" s="421"/>
      <c r="CN20" s="421"/>
    </row>
    <row r="21" spans="2:92" x14ac:dyDescent="0.3">
      <c r="B21" s="400">
        <v>5</v>
      </c>
      <c r="C21" s="403" t="s">
        <v>10</v>
      </c>
      <c r="D21" s="406"/>
      <c r="E21" s="419" t="s">
        <v>41</v>
      </c>
      <c r="F21" s="420">
        <f>'2. Capital Budget &amp; Expenditure'!E61</f>
        <v>0</v>
      </c>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1"/>
      <c r="AY21" s="421"/>
      <c r="AZ21" s="421"/>
      <c r="BA21" s="421"/>
      <c r="BB21" s="421"/>
      <c r="BC21" s="421"/>
      <c r="BD21" s="421"/>
      <c r="BE21" s="421"/>
      <c r="BF21" s="421"/>
      <c r="BG21" s="421"/>
      <c r="BH21" s="421"/>
      <c r="BI21" s="421"/>
      <c r="BJ21" s="421"/>
      <c r="BK21" s="421"/>
      <c r="BL21" s="421"/>
      <c r="BM21" s="421"/>
      <c r="BN21" s="421"/>
      <c r="BO21" s="421"/>
      <c r="BP21" s="421"/>
      <c r="BQ21" s="421"/>
      <c r="BR21" s="421"/>
      <c r="BS21" s="421"/>
      <c r="BT21" s="421"/>
      <c r="BU21" s="421"/>
      <c r="BV21" s="421"/>
      <c r="BW21" s="421"/>
      <c r="BX21" s="421"/>
      <c r="BY21" s="421"/>
      <c r="BZ21" s="421"/>
      <c r="CA21" s="421"/>
      <c r="CB21" s="421"/>
      <c r="CC21" s="421"/>
      <c r="CD21" s="421"/>
      <c r="CE21" s="421"/>
      <c r="CF21" s="421"/>
      <c r="CG21" s="421"/>
      <c r="CH21" s="421"/>
      <c r="CI21" s="421"/>
      <c r="CJ21" s="421"/>
      <c r="CK21" s="421"/>
      <c r="CL21" s="421"/>
      <c r="CM21" s="421"/>
      <c r="CN21" s="421"/>
    </row>
    <row r="22" spans="2:92" x14ac:dyDescent="0.3">
      <c r="B22" s="400">
        <v>6</v>
      </c>
      <c r="C22" s="403" t="s">
        <v>11</v>
      </c>
      <c r="D22" s="406"/>
      <c r="E22" s="419" t="s">
        <v>122</v>
      </c>
      <c r="F22" s="420">
        <f>'2. Capital Budget &amp; Expenditure'!E73</f>
        <v>0</v>
      </c>
      <c r="G22" s="421"/>
      <c r="H22" s="421"/>
      <c r="I22" s="421"/>
      <c r="J22" s="421"/>
      <c r="K22" s="421"/>
      <c r="L22" s="421"/>
      <c r="M22" s="421"/>
      <c r="N22" s="421"/>
      <c r="O22" s="421"/>
      <c r="P22" s="421"/>
      <c r="Q22" s="421"/>
      <c r="R22" s="421"/>
      <c r="S22" s="421"/>
      <c r="T22" s="421"/>
      <c r="U22" s="421"/>
      <c r="V22" s="421"/>
      <c r="W22" s="421"/>
      <c r="X22" s="421"/>
      <c r="Y22" s="421"/>
      <c r="Z22" s="421"/>
      <c r="AA22" s="421"/>
      <c r="AB22" s="421"/>
      <c r="AC22" s="421"/>
      <c r="AD22" s="421"/>
      <c r="AE22" s="421"/>
      <c r="AF22" s="421"/>
      <c r="AG22" s="421"/>
      <c r="AH22" s="421"/>
      <c r="AI22" s="421"/>
      <c r="AJ22" s="421"/>
      <c r="AK22" s="421"/>
      <c r="AL22" s="421"/>
      <c r="AM22" s="421"/>
      <c r="AN22" s="421"/>
      <c r="AO22" s="421"/>
      <c r="AP22" s="421"/>
      <c r="AQ22" s="421"/>
      <c r="AR22" s="421"/>
      <c r="AS22" s="421"/>
      <c r="AT22" s="421"/>
      <c r="AU22" s="421"/>
      <c r="AV22" s="421"/>
      <c r="AW22" s="421"/>
      <c r="AX22" s="421"/>
      <c r="AY22" s="421"/>
      <c r="AZ22" s="421"/>
      <c r="BA22" s="421"/>
      <c r="BB22" s="421"/>
      <c r="BC22" s="421"/>
      <c r="BD22" s="421"/>
      <c r="BE22" s="421"/>
      <c r="BF22" s="421"/>
      <c r="BG22" s="421"/>
      <c r="BH22" s="421"/>
      <c r="BI22" s="421"/>
      <c r="BJ22" s="421"/>
      <c r="BK22" s="421"/>
      <c r="BL22" s="421"/>
      <c r="BM22" s="421"/>
      <c r="BN22" s="421"/>
      <c r="BO22" s="421"/>
      <c r="BP22" s="421"/>
      <c r="BQ22" s="421"/>
      <c r="BR22" s="421"/>
      <c r="BS22" s="421"/>
      <c r="BT22" s="421"/>
      <c r="BU22" s="421"/>
      <c r="BV22" s="421"/>
      <c r="BW22" s="421"/>
      <c r="BX22" s="421"/>
      <c r="BY22" s="421"/>
      <c r="BZ22" s="421"/>
      <c r="CA22" s="421"/>
      <c r="CB22" s="421"/>
      <c r="CC22" s="421"/>
      <c r="CD22" s="421"/>
      <c r="CE22" s="421"/>
      <c r="CF22" s="421"/>
      <c r="CG22" s="421"/>
      <c r="CH22" s="421"/>
      <c r="CI22" s="421"/>
      <c r="CJ22" s="421"/>
      <c r="CK22" s="421"/>
      <c r="CL22" s="421"/>
      <c r="CM22" s="421"/>
      <c r="CN22" s="421"/>
    </row>
    <row r="23" spans="2:92" x14ac:dyDescent="0.3">
      <c r="B23" s="400">
        <v>7</v>
      </c>
      <c r="C23" s="403" t="s">
        <v>56</v>
      </c>
      <c r="D23" s="406"/>
      <c r="E23" s="419" t="s">
        <v>62</v>
      </c>
      <c r="F23" s="420">
        <f>'2. Capital Budget &amp; Expenditure'!E85</f>
        <v>0</v>
      </c>
      <c r="G23" s="421"/>
      <c r="H23" s="421"/>
      <c r="I23" s="421"/>
      <c r="J23" s="421"/>
      <c r="K23" s="421"/>
      <c r="L23" s="421"/>
      <c r="M23" s="421"/>
      <c r="N23" s="421"/>
      <c r="O23" s="421"/>
      <c r="P23" s="421"/>
      <c r="Q23" s="421"/>
      <c r="R23" s="421"/>
      <c r="S23" s="421"/>
      <c r="T23" s="421"/>
      <c r="U23" s="421"/>
      <c r="V23" s="421"/>
      <c r="W23" s="421"/>
      <c r="X23" s="421"/>
      <c r="Y23" s="421"/>
      <c r="Z23" s="421"/>
      <c r="AA23" s="421"/>
      <c r="AB23" s="421"/>
      <c r="AC23" s="421"/>
      <c r="AD23" s="421"/>
      <c r="AE23" s="421"/>
      <c r="AF23" s="421"/>
      <c r="AG23" s="421"/>
      <c r="AH23" s="421"/>
      <c r="AI23" s="421"/>
      <c r="AJ23" s="421"/>
      <c r="AK23" s="421"/>
      <c r="AL23" s="421"/>
      <c r="AM23" s="421"/>
      <c r="AN23" s="421"/>
      <c r="AO23" s="421"/>
      <c r="AP23" s="421"/>
      <c r="AQ23" s="421"/>
      <c r="AR23" s="421"/>
      <c r="AS23" s="421"/>
      <c r="AT23" s="421"/>
      <c r="AU23" s="421"/>
      <c r="AV23" s="421"/>
      <c r="AW23" s="421"/>
      <c r="AX23" s="421"/>
      <c r="AY23" s="421"/>
      <c r="AZ23" s="421"/>
      <c r="BA23" s="421"/>
      <c r="BB23" s="421"/>
      <c r="BC23" s="421"/>
      <c r="BD23" s="421"/>
      <c r="BE23" s="421"/>
      <c r="BF23" s="421"/>
      <c r="BG23" s="421"/>
      <c r="BH23" s="421"/>
      <c r="BI23" s="421"/>
      <c r="BJ23" s="421"/>
      <c r="BK23" s="421"/>
      <c r="BL23" s="421"/>
      <c r="BM23" s="421"/>
      <c r="BN23" s="421"/>
      <c r="BO23" s="421"/>
      <c r="BP23" s="421"/>
      <c r="BQ23" s="421"/>
      <c r="BR23" s="421"/>
      <c r="BS23" s="421"/>
      <c r="BT23" s="421"/>
      <c r="BU23" s="421"/>
      <c r="BV23" s="421"/>
      <c r="BW23" s="421"/>
      <c r="BX23" s="421"/>
      <c r="BY23" s="421"/>
      <c r="BZ23" s="421"/>
      <c r="CA23" s="421"/>
      <c r="CB23" s="421"/>
      <c r="CC23" s="421"/>
      <c r="CD23" s="421"/>
      <c r="CE23" s="421"/>
      <c r="CF23" s="421"/>
      <c r="CG23" s="421"/>
      <c r="CH23" s="421"/>
      <c r="CI23" s="421"/>
      <c r="CJ23" s="421"/>
      <c r="CK23" s="421"/>
      <c r="CL23" s="421"/>
      <c r="CM23" s="421"/>
      <c r="CN23" s="421"/>
    </row>
    <row r="24" spans="2:92" x14ac:dyDescent="0.3">
      <c r="B24" s="400">
        <v>8</v>
      </c>
      <c r="C24" s="403" t="s">
        <v>12</v>
      </c>
      <c r="D24" s="406"/>
      <c r="E24" s="419" t="s">
        <v>337</v>
      </c>
      <c r="F24" s="420">
        <f>'2. Capital Budget &amp; Expenditure'!E91</f>
        <v>0</v>
      </c>
      <c r="G24" s="421"/>
      <c r="H24" s="421"/>
      <c r="I24" s="421"/>
      <c r="J24" s="421"/>
      <c r="K24" s="421"/>
      <c r="L24" s="421"/>
      <c r="M24" s="421"/>
      <c r="N24" s="421"/>
      <c r="O24" s="421"/>
      <c r="P24" s="421"/>
      <c r="Q24" s="421"/>
      <c r="R24" s="421"/>
      <c r="S24" s="421"/>
      <c r="T24" s="421"/>
      <c r="U24" s="421"/>
      <c r="V24" s="421"/>
      <c r="W24" s="421"/>
      <c r="X24" s="421"/>
      <c r="Y24" s="421"/>
      <c r="Z24" s="421"/>
      <c r="AA24" s="421"/>
      <c r="AB24" s="421"/>
      <c r="AC24" s="421"/>
      <c r="AD24" s="421"/>
      <c r="AE24" s="421"/>
      <c r="AF24" s="421"/>
      <c r="AG24" s="421"/>
      <c r="AH24" s="421"/>
      <c r="AI24" s="421"/>
      <c r="AJ24" s="421"/>
      <c r="AK24" s="421"/>
      <c r="AL24" s="421"/>
      <c r="AM24" s="421"/>
      <c r="AN24" s="421"/>
      <c r="AO24" s="421"/>
      <c r="AP24" s="421"/>
      <c r="AQ24" s="421"/>
      <c r="AR24" s="421"/>
      <c r="AS24" s="421"/>
      <c r="AT24" s="421"/>
      <c r="AU24" s="421"/>
      <c r="AV24" s="421"/>
      <c r="AW24" s="421"/>
      <c r="AX24" s="421"/>
      <c r="AY24" s="421"/>
      <c r="AZ24" s="421"/>
      <c r="BA24" s="421"/>
      <c r="BB24" s="421"/>
      <c r="BC24" s="421"/>
      <c r="BD24" s="421"/>
      <c r="BE24" s="421"/>
      <c r="BF24" s="421"/>
      <c r="BG24" s="421"/>
      <c r="BH24" s="421"/>
      <c r="BI24" s="421"/>
      <c r="BJ24" s="421"/>
      <c r="BK24" s="421"/>
      <c r="BL24" s="421"/>
      <c r="BM24" s="421"/>
      <c r="BN24" s="421"/>
      <c r="BO24" s="421"/>
      <c r="BP24" s="421"/>
      <c r="BQ24" s="421"/>
      <c r="BR24" s="421"/>
      <c r="BS24" s="421"/>
      <c r="BT24" s="421"/>
      <c r="BU24" s="421"/>
      <c r="BV24" s="421"/>
      <c r="BW24" s="421"/>
      <c r="BX24" s="421"/>
      <c r="BY24" s="421"/>
      <c r="BZ24" s="421"/>
      <c r="CA24" s="421"/>
      <c r="CB24" s="421"/>
      <c r="CC24" s="421"/>
      <c r="CD24" s="421"/>
      <c r="CE24" s="421"/>
      <c r="CF24" s="421"/>
      <c r="CG24" s="421"/>
      <c r="CH24" s="421"/>
      <c r="CI24" s="421"/>
      <c r="CJ24" s="421"/>
      <c r="CK24" s="421"/>
      <c r="CL24" s="421"/>
      <c r="CM24" s="421"/>
      <c r="CN24" s="421"/>
    </row>
    <row r="25" spans="2:92" x14ac:dyDescent="0.3">
      <c r="B25" s="400"/>
      <c r="C25" s="400"/>
      <c r="D25" s="406"/>
      <c r="E25" s="400"/>
      <c r="F25" s="409"/>
      <c r="G25" s="401"/>
      <c r="H25" s="401"/>
      <c r="I25" s="401"/>
      <c r="J25" s="401"/>
      <c r="K25" s="401"/>
      <c r="L25" s="401"/>
      <c r="M25" s="401"/>
      <c r="N25" s="401"/>
      <c r="O25" s="401"/>
      <c r="P25" s="401"/>
      <c r="Q25" s="401"/>
      <c r="R25" s="401"/>
      <c r="S25" s="401"/>
      <c r="T25" s="401"/>
      <c r="U25" s="401"/>
      <c r="V25" s="401"/>
      <c r="W25" s="401"/>
      <c r="X25" s="401"/>
      <c r="Y25" s="401"/>
      <c r="Z25" s="401"/>
      <c r="AA25" s="401"/>
      <c r="AB25" s="401"/>
      <c r="AC25" s="401"/>
      <c r="AD25" s="401"/>
      <c r="AE25" s="401"/>
      <c r="AF25" s="401"/>
      <c r="AG25" s="401"/>
      <c r="AH25" s="401"/>
      <c r="AI25" s="401"/>
      <c r="AJ25" s="401"/>
      <c r="AK25" s="401"/>
      <c r="AL25" s="401"/>
      <c r="AM25" s="401"/>
      <c r="AN25" s="401"/>
      <c r="AO25" s="401"/>
      <c r="AP25" s="401"/>
      <c r="AQ25" s="401"/>
      <c r="AR25" s="401"/>
      <c r="AS25" s="401"/>
      <c r="AT25" s="401"/>
      <c r="AU25" s="401"/>
      <c r="AV25" s="401"/>
      <c r="AW25" s="401"/>
      <c r="AX25" s="401"/>
      <c r="AY25" s="401"/>
      <c r="AZ25" s="401"/>
      <c r="BA25" s="401"/>
      <c r="BB25" s="401"/>
      <c r="BC25" s="401"/>
      <c r="BD25" s="401"/>
      <c r="BE25" s="401"/>
      <c r="BF25" s="401"/>
      <c r="BG25" s="401"/>
      <c r="BH25" s="401"/>
      <c r="BI25" s="401"/>
      <c r="BJ25" s="401"/>
      <c r="BK25" s="401"/>
      <c r="BL25" s="401"/>
      <c r="BM25" s="401"/>
      <c r="BN25" s="401"/>
      <c r="BO25" s="401"/>
      <c r="BP25" s="401"/>
      <c r="BQ25" s="401"/>
      <c r="BR25" s="401"/>
      <c r="BS25" s="401"/>
      <c r="BT25" s="401"/>
      <c r="BU25" s="401"/>
      <c r="BV25" s="401"/>
      <c r="BW25" s="401"/>
      <c r="BX25" s="401"/>
      <c r="BY25" s="401"/>
      <c r="BZ25" s="401"/>
      <c r="CA25" s="401"/>
      <c r="CB25" s="401"/>
      <c r="CC25" s="401"/>
      <c r="CD25" s="401"/>
      <c r="CE25" s="401"/>
      <c r="CF25" s="401"/>
      <c r="CG25" s="401"/>
      <c r="CH25" s="402"/>
      <c r="CI25" s="401"/>
      <c r="CJ25" s="401"/>
      <c r="CK25" s="401"/>
      <c r="CL25" s="401"/>
      <c r="CM25" s="401"/>
      <c r="CN25" s="401"/>
    </row>
    <row r="26" spans="2:92" x14ac:dyDescent="0.3">
      <c r="B26" s="145">
        <v>9</v>
      </c>
      <c r="C26" s="422" t="s">
        <v>63</v>
      </c>
      <c r="D26" s="423"/>
      <c r="E26" s="424"/>
      <c r="F26" s="425">
        <f>'2. Capital Budget &amp; Expenditure'!E94</f>
        <v>0</v>
      </c>
      <c r="G26" s="407">
        <f t="shared" ref="G26:AL26" si="3">SUM(G24,G23,G22,G21,G20,G19,G18,G17)</f>
        <v>0</v>
      </c>
      <c r="H26" s="407">
        <f t="shared" si="3"/>
        <v>0</v>
      </c>
      <c r="I26" s="407">
        <f t="shared" si="3"/>
        <v>0</v>
      </c>
      <c r="J26" s="407">
        <f t="shared" si="3"/>
        <v>0</v>
      </c>
      <c r="K26" s="407">
        <f t="shared" si="3"/>
        <v>0</v>
      </c>
      <c r="L26" s="407">
        <f t="shared" si="3"/>
        <v>0</v>
      </c>
      <c r="M26" s="407">
        <f t="shared" si="3"/>
        <v>0</v>
      </c>
      <c r="N26" s="407">
        <f t="shared" si="3"/>
        <v>0</v>
      </c>
      <c r="O26" s="407">
        <f t="shared" si="3"/>
        <v>0</v>
      </c>
      <c r="P26" s="407">
        <f t="shared" si="3"/>
        <v>0</v>
      </c>
      <c r="Q26" s="407">
        <f t="shared" si="3"/>
        <v>0</v>
      </c>
      <c r="R26" s="407">
        <f t="shared" si="3"/>
        <v>0</v>
      </c>
      <c r="S26" s="407">
        <f t="shared" si="3"/>
        <v>0</v>
      </c>
      <c r="T26" s="407">
        <f t="shared" si="3"/>
        <v>0</v>
      </c>
      <c r="U26" s="407">
        <f t="shared" si="3"/>
        <v>0</v>
      </c>
      <c r="V26" s="407">
        <f t="shared" si="3"/>
        <v>0</v>
      </c>
      <c r="W26" s="407">
        <f t="shared" si="3"/>
        <v>0</v>
      </c>
      <c r="X26" s="407">
        <f t="shared" si="3"/>
        <v>0</v>
      </c>
      <c r="Y26" s="407">
        <f t="shared" si="3"/>
        <v>0</v>
      </c>
      <c r="Z26" s="407">
        <f t="shared" si="3"/>
        <v>0</v>
      </c>
      <c r="AA26" s="407">
        <f t="shared" si="3"/>
        <v>0</v>
      </c>
      <c r="AB26" s="407">
        <f t="shared" si="3"/>
        <v>0</v>
      </c>
      <c r="AC26" s="407">
        <f t="shared" si="3"/>
        <v>0</v>
      </c>
      <c r="AD26" s="407">
        <f t="shared" si="3"/>
        <v>0</v>
      </c>
      <c r="AE26" s="407">
        <f t="shared" si="3"/>
        <v>0</v>
      </c>
      <c r="AF26" s="407">
        <f t="shared" si="3"/>
        <v>0</v>
      </c>
      <c r="AG26" s="407">
        <f t="shared" si="3"/>
        <v>0</v>
      </c>
      <c r="AH26" s="407">
        <f t="shared" si="3"/>
        <v>0</v>
      </c>
      <c r="AI26" s="407">
        <f t="shared" si="3"/>
        <v>0</v>
      </c>
      <c r="AJ26" s="407">
        <f t="shared" si="3"/>
        <v>0</v>
      </c>
      <c r="AK26" s="407">
        <f t="shared" si="3"/>
        <v>0</v>
      </c>
      <c r="AL26" s="407">
        <f t="shared" si="3"/>
        <v>0</v>
      </c>
      <c r="AM26" s="407">
        <f t="shared" ref="AM26:BR26" si="4">SUM(AM24,AM23,AM22,AM21,AM20,AM19,AM18,AM17)</f>
        <v>0</v>
      </c>
      <c r="AN26" s="407">
        <f t="shared" si="4"/>
        <v>0</v>
      </c>
      <c r="AO26" s="407">
        <f t="shared" si="4"/>
        <v>0</v>
      </c>
      <c r="AP26" s="407">
        <f t="shared" si="4"/>
        <v>0</v>
      </c>
      <c r="AQ26" s="407">
        <f t="shared" si="4"/>
        <v>0</v>
      </c>
      <c r="AR26" s="407">
        <f t="shared" si="4"/>
        <v>0</v>
      </c>
      <c r="AS26" s="407">
        <f t="shared" si="4"/>
        <v>0</v>
      </c>
      <c r="AT26" s="407">
        <f t="shared" si="4"/>
        <v>0</v>
      </c>
      <c r="AU26" s="407">
        <f t="shared" si="4"/>
        <v>0</v>
      </c>
      <c r="AV26" s="407">
        <f t="shared" si="4"/>
        <v>0</v>
      </c>
      <c r="AW26" s="407">
        <f t="shared" si="4"/>
        <v>0</v>
      </c>
      <c r="AX26" s="407">
        <f t="shared" si="4"/>
        <v>0</v>
      </c>
      <c r="AY26" s="407">
        <f t="shared" si="4"/>
        <v>0</v>
      </c>
      <c r="AZ26" s="407">
        <f t="shared" si="4"/>
        <v>0</v>
      </c>
      <c r="BA26" s="407">
        <f t="shared" si="4"/>
        <v>0</v>
      </c>
      <c r="BB26" s="407">
        <f t="shared" si="4"/>
        <v>0</v>
      </c>
      <c r="BC26" s="407">
        <f t="shared" si="4"/>
        <v>0</v>
      </c>
      <c r="BD26" s="407">
        <f t="shared" si="4"/>
        <v>0</v>
      </c>
      <c r="BE26" s="407">
        <f t="shared" si="4"/>
        <v>0</v>
      </c>
      <c r="BF26" s="407">
        <f t="shared" si="4"/>
        <v>0</v>
      </c>
      <c r="BG26" s="407">
        <f t="shared" si="4"/>
        <v>0</v>
      </c>
      <c r="BH26" s="407">
        <f t="shared" si="4"/>
        <v>0</v>
      </c>
      <c r="BI26" s="407">
        <f t="shared" si="4"/>
        <v>0</v>
      </c>
      <c r="BJ26" s="407">
        <f t="shared" si="4"/>
        <v>0</v>
      </c>
      <c r="BK26" s="407">
        <f t="shared" si="4"/>
        <v>0</v>
      </c>
      <c r="BL26" s="407">
        <f t="shared" si="4"/>
        <v>0</v>
      </c>
      <c r="BM26" s="407">
        <f t="shared" si="4"/>
        <v>0</v>
      </c>
      <c r="BN26" s="407">
        <f t="shared" si="4"/>
        <v>0</v>
      </c>
      <c r="BO26" s="407">
        <f t="shared" si="4"/>
        <v>0</v>
      </c>
      <c r="BP26" s="407">
        <f t="shared" si="4"/>
        <v>0</v>
      </c>
      <c r="BQ26" s="407">
        <f t="shared" si="4"/>
        <v>0</v>
      </c>
      <c r="BR26" s="407">
        <f t="shared" si="4"/>
        <v>0</v>
      </c>
      <c r="BS26" s="407">
        <f t="shared" ref="BS26:CN26" si="5">SUM(BS24,BS23,BS22,BS21,BS20,BS19,BS18,BS17)</f>
        <v>0</v>
      </c>
      <c r="BT26" s="407">
        <f t="shared" si="5"/>
        <v>0</v>
      </c>
      <c r="BU26" s="407">
        <f t="shared" si="5"/>
        <v>0</v>
      </c>
      <c r="BV26" s="407">
        <f t="shared" si="5"/>
        <v>0</v>
      </c>
      <c r="BW26" s="407">
        <f t="shared" si="5"/>
        <v>0</v>
      </c>
      <c r="BX26" s="407">
        <f t="shared" si="5"/>
        <v>0</v>
      </c>
      <c r="BY26" s="407">
        <f t="shared" si="5"/>
        <v>0</v>
      </c>
      <c r="BZ26" s="407">
        <f t="shared" si="5"/>
        <v>0</v>
      </c>
      <c r="CA26" s="407">
        <f t="shared" si="5"/>
        <v>0</v>
      </c>
      <c r="CB26" s="407">
        <f t="shared" si="5"/>
        <v>0</v>
      </c>
      <c r="CC26" s="407">
        <f t="shared" si="5"/>
        <v>0</v>
      </c>
      <c r="CD26" s="407">
        <f t="shared" si="5"/>
        <v>0</v>
      </c>
      <c r="CE26" s="407">
        <f t="shared" si="5"/>
        <v>0</v>
      </c>
      <c r="CF26" s="407">
        <f t="shared" si="5"/>
        <v>0</v>
      </c>
      <c r="CG26" s="407">
        <f t="shared" si="5"/>
        <v>0</v>
      </c>
      <c r="CH26" s="407">
        <f t="shared" si="5"/>
        <v>0</v>
      </c>
      <c r="CI26" s="407">
        <f t="shared" si="5"/>
        <v>0</v>
      </c>
      <c r="CJ26" s="407">
        <f t="shared" si="5"/>
        <v>0</v>
      </c>
      <c r="CK26" s="407">
        <f t="shared" si="5"/>
        <v>0</v>
      </c>
      <c r="CL26" s="407">
        <f t="shared" si="5"/>
        <v>0</v>
      </c>
      <c r="CM26" s="407">
        <f t="shared" si="5"/>
        <v>0</v>
      </c>
      <c r="CN26" s="407">
        <f t="shared" si="5"/>
        <v>0</v>
      </c>
    </row>
  </sheetData>
  <sheetProtection algorithmName="SHA-512" hashValue="HgqlSd9Dk9jNBsUXFztZlW/FiN9MIMT5GU7rjSNSKdml96ws65L3UXw4N+nCa0+Ld2Gbtvn78hSPC7+Z9nJpJw==" saltValue="Wz9YZ5xMAZWPhSIqbvSP1A==" spinCount="100000" sheet="1" objects="1" scenarios="1" selectLockedCells="1"/>
  <mergeCells count="2">
    <mergeCell ref="B2:J2"/>
    <mergeCell ref="B15:J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E6865-A01E-4106-91D8-C1F9B912BDBC}">
  <sheetPr>
    <tabColor theme="3"/>
    <pageSetUpPr fitToPage="1"/>
  </sheetPr>
  <dimension ref="A1:X310"/>
  <sheetViews>
    <sheetView zoomScaleNormal="100" zoomScaleSheetLayoutView="70" workbookViewId="0">
      <selection activeCell="E22" sqref="E22"/>
    </sheetView>
  </sheetViews>
  <sheetFormatPr defaultColWidth="9.33203125" defaultRowHeight="14.25" customHeight="1" outlineLevelCol="1" x14ac:dyDescent="0.3"/>
  <cols>
    <col min="1" max="1" width="21.5546875" style="13" customWidth="1"/>
    <col min="2" max="2" width="18" style="13" customWidth="1"/>
    <col min="3" max="4" width="30.33203125" style="13" customWidth="1"/>
    <col min="5" max="5" width="60.6640625" style="13" customWidth="1"/>
    <col min="6" max="6" width="28.6640625" style="13" customWidth="1"/>
    <col min="7" max="7" width="17.33203125" style="13" customWidth="1"/>
    <col min="8" max="8" width="16" style="13" customWidth="1"/>
    <col min="9" max="12" width="14.5546875" style="13" customWidth="1"/>
    <col min="13" max="13" width="48.33203125" style="13" customWidth="1"/>
    <col min="14" max="15" width="20.33203125" style="13" customWidth="1"/>
    <col min="16" max="16" width="15.6640625" style="13" customWidth="1"/>
    <col min="17" max="18" width="29.5546875" style="13" customWidth="1"/>
    <col min="19" max="19" width="39.33203125" style="13" customWidth="1"/>
    <col min="20" max="20" width="36" style="13" customWidth="1" outlineLevel="1"/>
    <col min="21" max="21" width="15.6640625" style="13" customWidth="1" outlineLevel="1"/>
    <col min="22" max="22" width="16" style="13" customWidth="1" outlineLevel="1"/>
    <col min="23" max="23" width="26.33203125" style="13" customWidth="1" outlineLevel="1"/>
    <col min="24" max="24" width="15.6640625" style="13" customWidth="1" outlineLevel="1"/>
    <col min="25" max="16384" width="9.33203125" style="13"/>
  </cols>
  <sheetData>
    <row r="1" spans="1:24" ht="14.25" customHeight="1" x14ac:dyDescent="0.3">
      <c r="A1" s="12"/>
      <c r="B1" s="12"/>
      <c r="C1" s="12"/>
      <c r="D1" s="12"/>
      <c r="E1" s="12"/>
      <c r="F1" s="12"/>
      <c r="G1" s="12"/>
      <c r="H1" s="12"/>
      <c r="I1" s="12"/>
      <c r="J1" s="12"/>
      <c r="K1" s="12"/>
      <c r="L1" s="12"/>
      <c r="M1" s="12"/>
      <c r="N1" s="12"/>
      <c r="O1" s="12"/>
      <c r="P1" s="12"/>
      <c r="Q1" s="12"/>
      <c r="R1" s="12"/>
      <c r="S1" s="12"/>
      <c r="T1" s="12"/>
      <c r="U1" s="12"/>
      <c r="V1" s="12"/>
      <c r="W1" s="12"/>
      <c r="X1" s="12"/>
    </row>
    <row r="2" spans="1:24" ht="21.75" customHeight="1" x14ac:dyDescent="0.3">
      <c r="A2" s="154" t="s">
        <v>128</v>
      </c>
      <c r="B2" s="12"/>
      <c r="C2" s="12"/>
      <c r="D2" s="12"/>
      <c r="E2" s="12"/>
      <c r="F2" s="12"/>
      <c r="G2" s="12"/>
      <c r="H2" s="12"/>
      <c r="I2" s="12"/>
      <c r="J2" s="12"/>
      <c r="K2" s="12"/>
      <c r="L2" s="12"/>
      <c r="M2" s="12"/>
      <c r="N2" s="12"/>
      <c r="O2" s="12"/>
      <c r="P2" s="12"/>
      <c r="Q2" s="12"/>
      <c r="R2" s="12"/>
      <c r="S2" s="12"/>
      <c r="T2" s="12"/>
      <c r="U2" s="12"/>
      <c r="V2" s="12"/>
      <c r="W2" s="12"/>
      <c r="X2" s="12"/>
    </row>
    <row r="3" spans="1:24" ht="21" customHeight="1" x14ac:dyDescent="0.3">
      <c r="A3" s="155" t="s">
        <v>240</v>
      </c>
      <c r="B3" s="12"/>
      <c r="C3" s="12"/>
      <c r="D3" s="12"/>
      <c r="E3" s="12"/>
      <c r="F3" s="12"/>
      <c r="G3" s="12"/>
      <c r="H3" s="12"/>
      <c r="I3" s="12"/>
      <c r="J3" s="12"/>
      <c r="K3" s="12"/>
      <c r="L3" s="12"/>
      <c r="M3" s="12"/>
      <c r="N3" s="12"/>
      <c r="O3" s="12"/>
      <c r="P3" s="12"/>
      <c r="Q3" s="12"/>
      <c r="R3" s="12"/>
      <c r="S3" s="12"/>
      <c r="T3" s="12"/>
      <c r="U3" s="12"/>
      <c r="V3" s="12"/>
      <c r="W3" s="12"/>
      <c r="X3" s="12"/>
    </row>
    <row r="4" spans="1:24" ht="21" customHeight="1" x14ac:dyDescent="0.3">
      <c r="A4" s="150" t="s">
        <v>259</v>
      </c>
      <c r="B4" s="12"/>
      <c r="C4" s="12"/>
      <c r="D4" s="12"/>
      <c r="E4" s="12"/>
      <c r="F4" s="12"/>
      <c r="G4" s="12"/>
      <c r="H4" s="12"/>
      <c r="I4" s="12"/>
      <c r="J4" s="12"/>
      <c r="K4" s="12"/>
      <c r="L4" s="12"/>
      <c r="M4" s="12"/>
      <c r="N4" s="12"/>
      <c r="O4" s="12"/>
      <c r="P4" s="12"/>
      <c r="Q4" s="12"/>
      <c r="R4" s="12"/>
      <c r="S4" s="12"/>
      <c r="T4" s="12"/>
      <c r="U4" s="12"/>
      <c r="V4" s="12"/>
      <c r="W4" s="12"/>
      <c r="X4" s="12"/>
    </row>
    <row r="5" spans="1:24" ht="18.600000000000001" customHeight="1" x14ac:dyDescent="0.3">
      <c r="A5" s="180" t="s">
        <v>310</v>
      </c>
      <c r="B5" s="151"/>
      <c r="C5" s="12"/>
      <c r="D5" s="12"/>
      <c r="E5" s="12"/>
      <c r="F5" s="12"/>
      <c r="G5" s="12"/>
      <c r="H5" s="12"/>
      <c r="I5" s="12"/>
      <c r="J5" s="12"/>
      <c r="K5" s="12"/>
      <c r="L5" s="12"/>
      <c r="M5" s="12"/>
      <c r="N5" s="12"/>
      <c r="O5" s="12"/>
      <c r="P5" s="12"/>
      <c r="Q5" s="12"/>
      <c r="R5" s="12"/>
      <c r="S5" s="12"/>
      <c r="T5" s="12"/>
      <c r="U5" s="12"/>
      <c r="V5" s="12"/>
      <c r="W5" s="12"/>
      <c r="X5" s="12"/>
    </row>
    <row r="6" spans="1:24" s="2" customFormat="1" ht="14.4" thickBot="1" x14ac:dyDescent="0.3">
      <c r="A6" s="9"/>
      <c r="B6" s="9"/>
      <c r="C6" s="9"/>
      <c r="D6" s="9"/>
      <c r="E6" s="9"/>
      <c r="F6" s="9"/>
      <c r="G6" s="9"/>
      <c r="H6" s="9"/>
      <c r="I6" s="9"/>
      <c r="J6" s="9"/>
      <c r="K6" s="9"/>
      <c r="L6" s="9"/>
      <c r="M6" s="9"/>
      <c r="N6" s="9"/>
      <c r="O6" s="9"/>
      <c r="P6" s="9"/>
      <c r="Q6" s="9"/>
      <c r="R6" s="9"/>
      <c r="S6" s="9"/>
      <c r="T6" s="9"/>
      <c r="U6" s="9"/>
      <c r="V6" s="9"/>
      <c r="W6" s="9"/>
      <c r="X6" s="9"/>
    </row>
    <row r="7" spans="1:24" s="150" customFormat="1" ht="26.7" customHeight="1" thickBot="1" x14ac:dyDescent="0.35">
      <c r="A7" s="626" t="s">
        <v>136</v>
      </c>
      <c r="B7" s="627"/>
      <c r="C7" s="627"/>
      <c r="D7" s="627"/>
      <c r="E7" s="627"/>
      <c r="F7" s="628"/>
      <c r="G7" s="627"/>
      <c r="H7" s="629" t="s">
        <v>137</v>
      </c>
      <c r="I7" s="630"/>
      <c r="J7" s="630"/>
      <c r="K7" s="630"/>
      <c r="L7" s="631"/>
      <c r="M7" s="632" t="s">
        <v>138</v>
      </c>
      <c r="N7" s="633"/>
      <c r="O7" s="171"/>
      <c r="P7" s="171"/>
      <c r="Q7" s="630" t="s">
        <v>139</v>
      </c>
      <c r="R7" s="630"/>
      <c r="S7" s="631"/>
      <c r="T7" s="629" t="s">
        <v>140</v>
      </c>
      <c r="U7" s="630"/>
      <c r="V7" s="630"/>
      <c r="W7" s="630"/>
      <c r="X7" s="631"/>
    </row>
    <row r="8" spans="1:24" s="14" customFormat="1" ht="71.7" customHeight="1" thickBot="1" x14ac:dyDescent="0.35">
      <c r="A8" s="320" t="s">
        <v>281</v>
      </c>
      <c r="B8" s="321" t="s">
        <v>280</v>
      </c>
      <c r="C8" s="322" t="s">
        <v>142</v>
      </c>
      <c r="D8" s="323" t="s">
        <v>282</v>
      </c>
      <c r="E8" s="324" t="s">
        <v>97</v>
      </c>
      <c r="F8" s="325" t="s">
        <v>144</v>
      </c>
      <c r="G8" s="326" t="s">
        <v>283</v>
      </c>
      <c r="H8" s="327" t="s">
        <v>146</v>
      </c>
      <c r="I8" s="328" t="s">
        <v>269</v>
      </c>
      <c r="J8" s="262" t="s">
        <v>147</v>
      </c>
      <c r="K8" s="263" t="s">
        <v>180</v>
      </c>
      <c r="L8" s="264" t="s">
        <v>148</v>
      </c>
      <c r="M8" s="341" t="s">
        <v>149</v>
      </c>
      <c r="N8" s="342" t="s">
        <v>150</v>
      </c>
      <c r="O8" s="343" t="s">
        <v>284</v>
      </c>
      <c r="P8" s="344" t="s">
        <v>285</v>
      </c>
      <c r="Q8" s="345" t="s">
        <v>151</v>
      </c>
      <c r="R8" s="346" t="s">
        <v>152</v>
      </c>
      <c r="S8" s="346" t="s">
        <v>95</v>
      </c>
      <c r="T8" s="325" t="s">
        <v>153</v>
      </c>
      <c r="U8" s="347" t="s">
        <v>154</v>
      </c>
      <c r="V8" s="348" t="s">
        <v>146</v>
      </c>
      <c r="W8" s="325" t="s">
        <v>101</v>
      </c>
      <c r="X8" s="347" t="s">
        <v>155</v>
      </c>
    </row>
    <row r="9" spans="1:24" ht="13.8" x14ac:dyDescent="0.25">
      <c r="A9" s="329"/>
      <c r="B9" s="330"/>
      <c r="C9" s="331"/>
      <c r="D9" s="332"/>
      <c r="E9" s="333"/>
      <c r="F9" s="334"/>
      <c r="G9" s="147"/>
      <c r="H9" s="335"/>
      <c r="I9" s="335"/>
      <c r="J9" s="265">
        <f>H9*I9</f>
        <v>0</v>
      </c>
      <c r="K9" s="265" t="str">
        <f>IF(
    OR(
        AND(H9=1, I9&lt;=3),
        AND(H9=2, I9&lt;=2),
        AND(H9=3, I9=1),
        AND(H9=4, I9=1),
        AND(H9=5, I9=1)
    ),
    "Low",
IF(
    OR(
        AND(H9=1, I9&gt;=4),
        AND(H9=2, I9&gt;=3),
        AND(H9=3, I9=2),
        AND(H9=3, I9=3),
        AND(H9=4, I9=2),
        AND(H9=5, I9=2)
    ),
    "Medium",
IF(
    OR(
        AND(H9=3, I9=4),
        AND(H9=4, I9=3),
        AND(H9=5, I9=3),
        AND(H9=4, I9=4),
        AND(H9=3, I9=5)
    ),
    "High",
IF(
    OR(
        AND(H9=4, I9=5),
        AND(H9=5, I9&gt;=4)
    ),
    "Critical",
""
))))</f>
        <v/>
      </c>
      <c r="L9" s="265"/>
      <c r="M9" s="349"/>
      <c r="N9" s="350"/>
      <c r="O9" s="335"/>
      <c r="P9" s="351"/>
      <c r="Q9" s="351"/>
      <c r="R9" s="147"/>
      <c r="S9" s="147"/>
      <c r="T9" s="334"/>
      <c r="U9" s="147"/>
      <c r="V9" s="334"/>
      <c r="W9" s="334"/>
      <c r="X9" s="352"/>
    </row>
    <row r="10" spans="1:24" ht="14.7" customHeight="1" x14ac:dyDescent="0.25">
      <c r="A10" s="336"/>
      <c r="B10" s="332"/>
      <c r="C10" s="332"/>
      <c r="D10" s="337"/>
      <c r="E10" s="338"/>
      <c r="F10" s="332"/>
      <c r="G10" s="148"/>
      <c r="H10" s="336"/>
      <c r="I10" s="336"/>
      <c r="J10" s="265">
        <f t="shared" ref="J10:J73" si="0">H10*I10</f>
        <v>0</v>
      </c>
      <c r="K10" s="265" t="str">
        <f t="shared" ref="K10:K73" si="1">IF(
    OR(
        AND(H10=1, I10&lt;=3),
        AND(H10=2, I10&lt;=2),
        AND(H10=3, I10=1),
        AND(H10=4, I10=1),
        AND(H10=5, I10=1)
    ),
    "Low",
IF(
    OR(
        AND(H10=1, I10&gt;=4),
        AND(H10=2, I10&gt;=3),
        AND(H10=3, I10=2),
        AND(H10=3, I10=3),
        AND(H10=4, I10=2),
        AND(H10=5, I10=2)
    ),
    "Medium",
IF(
    OR(
        AND(H10=3, I10=4),
        AND(H10=4, I10=3),
        AND(H10=5, I10=3),
        AND(H10=4, I10=4),
        AND(H10=3, I10=5)
    ),
    "High",
IF(
    OR(
        AND(H10=4, I10=5),
        AND(H10=5, I10&gt;=4)
    ),
    "Critical",
""
))))</f>
        <v/>
      </c>
      <c r="L10" s="265"/>
      <c r="M10" s="353"/>
      <c r="N10" s="354"/>
      <c r="O10" s="336"/>
      <c r="P10" s="353"/>
      <c r="Q10" s="353"/>
      <c r="R10" s="147"/>
      <c r="S10" s="147"/>
      <c r="T10" s="332"/>
      <c r="U10" s="148"/>
      <c r="V10" s="332"/>
      <c r="W10" s="332"/>
      <c r="X10" s="355"/>
    </row>
    <row r="11" spans="1:24" ht="14.7" customHeight="1" x14ac:dyDescent="0.25">
      <c r="A11" s="336"/>
      <c r="B11" s="332"/>
      <c r="C11" s="332"/>
      <c r="D11" s="332"/>
      <c r="E11" s="338"/>
      <c r="F11" s="332"/>
      <c r="G11" s="148"/>
      <c r="H11" s="336"/>
      <c r="I11" s="336"/>
      <c r="J11" s="265">
        <f t="shared" si="0"/>
        <v>0</v>
      </c>
      <c r="K11" s="265" t="str">
        <f t="shared" si="1"/>
        <v/>
      </c>
      <c r="L11" s="265"/>
      <c r="M11" s="353"/>
      <c r="N11" s="354"/>
      <c r="O11" s="336"/>
      <c r="P11" s="353"/>
      <c r="Q11" s="353"/>
      <c r="R11" s="147"/>
      <c r="S11" s="147"/>
      <c r="T11" s="332"/>
      <c r="U11" s="148"/>
      <c r="V11" s="332"/>
      <c r="W11" s="332"/>
      <c r="X11" s="355"/>
    </row>
    <row r="12" spans="1:24" ht="14.7" customHeight="1" x14ac:dyDescent="0.25">
      <c r="A12" s="336"/>
      <c r="B12" s="332"/>
      <c r="C12" s="332"/>
      <c r="D12" s="332"/>
      <c r="E12" s="338"/>
      <c r="F12" s="332"/>
      <c r="G12" s="148"/>
      <c r="H12" s="336"/>
      <c r="I12" s="336"/>
      <c r="J12" s="265">
        <f t="shared" si="0"/>
        <v>0</v>
      </c>
      <c r="K12" s="265" t="str">
        <f t="shared" si="1"/>
        <v/>
      </c>
      <c r="L12" s="265"/>
      <c r="M12" s="353"/>
      <c r="N12" s="354"/>
      <c r="O12" s="336"/>
      <c r="P12" s="353"/>
      <c r="Q12" s="353"/>
      <c r="R12" s="147"/>
      <c r="S12" s="147"/>
      <c r="T12" s="332"/>
      <c r="U12" s="148"/>
      <c r="V12" s="332"/>
      <c r="W12" s="332"/>
      <c r="X12" s="355"/>
    </row>
    <row r="13" spans="1:24" ht="14.7" customHeight="1" x14ac:dyDescent="0.25">
      <c r="A13" s="336"/>
      <c r="B13" s="332"/>
      <c r="C13" s="332"/>
      <c r="D13" s="332"/>
      <c r="E13" s="338"/>
      <c r="F13" s="332"/>
      <c r="G13" s="148"/>
      <c r="H13" s="336"/>
      <c r="I13" s="336"/>
      <c r="J13" s="265">
        <f t="shared" si="0"/>
        <v>0</v>
      </c>
      <c r="K13" s="265" t="str">
        <f t="shared" si="1"/>
        <v/>
      </c>
      <c r="L13" s="265"/>
      <c r="M13" s="353"/>
      <c r="N13" s="354"/>
      <c r="O13" s="336"/>
      <c r="P13" s="353"/>
      <c r="Q13" s="353"/>
      <c r="R13" s="147"/>
      <c r="S13" s="147"/>
      <c r="T13" s="332"/>
      <c r="U13" s="148"/>
      <c r="V13" s="332"/>
      <c r="W13" s="332"/>
      <c r="X13" s="355"/>
    </row>
    <row r="14" spans="1:24" ht="14.7" customHeight="1" x14ac:dyDescent="0.25">
      <c r="A14" s="336"/>
      <c r="B14" s="332"/>
      <c r="C14" s="332"/>
      <c r="D14" s="332"/>
      <c r="E14" s="338"/>
      <c r="F14" s="332"/>
      <c r="G14" s="148"/>
      <c r="H14" s="336"/>
      <c r="I14" s="336"/>
      <c r="J14" s="265">
        <f t="shared" si="0"/>
        <v>0</v>
      </c>
      <c r="K14" s="265" t="str">
        <f t="shared" si="1"/>
        <v/>
      </c>
      <c r="L14" s="265"/>
      <c r="M14" s="353"/>
      <c r="N14" s="354"/>
      <c r="O14" s="336"/>
      <c r="P14" s="353"/>
      <c r="Q14" s="353"/>
      <c r="R14" s="147"/>
      <c r="S14" s="147"/>
      <c r="T14" s="332"/>
      <c r="U14" s="148"/>
      <c r="V14" s="332"/>
      <c r="W14" s="332"/>
      <c r="X14" s="355"/>
    </row>
    <row r="15" spans="1:24" ht="14.7" customHeight="1" x14ac:dyDescent="0.25">
      <c r="A15" s="336"/>
      <c r="B15" s="332"/>
      <c r="C15" s="332"/>
      <c r="D15" s="332"/>
      <c r="E15" s="332"/>
      <c r="F15" s="332"/>
      <c r="G15" s="148"/>
      <c r="H15" s="336"/>
      <c r="I15" s="336"/>
      <c r="J15" s="265">
        <f t="shared" si="0"/>
        <v>0</v>
      </c>
      <c r="K15" s="265" t="str">
        <f t="shared" si="1"/>
        <v/>
      </c>
      <c r="L15" s="265"/>
      <c r="M15" s="353"/>
      <c r="N15" s="354"/>
      <c r="O15" s="336"/>
      <c r="P15" s="353"/>
      <c r="Q15" s="353"/>
      <c r="R15" s="147"/>
      <c r="S15" s="147"/>
      <c r="T15" s="332"/>
      <c r="U15" s="148"/>
      <c r="V15" s="332"/>
      <c r="W15" s="332"/>
      <c r="X15" s="355"/>
    </row>
    <row r="16" spans="1:24" ht="14.7" customHeight="1" x14ac:dyDescent="0.25">
      <c r="A16" s="336"/>
      <c r="B16" s="332"/>
      <c r="C16" s="332"/>
      <c r="D16" s="332"/>
      <c r="E16" s="332"/>
      <c r="F16" s="332"/>
      <c r="G16" s="148"/>
      <c r="H16" s="336"/>
      <c r="I16" s="336"/>
      <c r="J16" s="265">
        <f t="shared" si="0"/>
        <v>0</v>
      </c>
      <c r="K16" s="265" t="str">
        <f t="shared" si="1"/>
        <v/>
      </c>
      <c r="L16" s="265"/>
      <c r="M16" s="353"/>
      <c r="N16" s="354"/>
      <c r="O16" s="336"/>
      <c r="P16" s="353"/>
      <c r="Q16" s="353"/>
      <c r="R16" s="147"/>
      <c r="S16" s="147"/>
      <c r="T16" s="332"/>
      <c r="U16" s="148"/>
      <c r="V16" s="332"/>
      <c r="W16" s="332"/>
      <c r="X16" s="355"/>
    </row>
    <row r="17" spans="1:24" ht="14.7" customHeight="1" x14ac:dyDescent="0.25">
      <c r="A17" s="336"/>
      <c r="B17" s="332"/>
      <c r="C17" s="332"/>
      <c r="D17" s="332"/>
      <c r="E17" s="332"/>
      <c r="F17" s="332"/>
      <c r="G17" s="148"/>
      <c r="H17" s="336"/>
      <c r="I17" s="336"/>
      <c r="J17" s="265">
        <f t="shared" si="0"/>
        <v>0</v>
      </c>
      <c r="K17" s="265" t="str">
        <f t="shared" si="1"/>
        <v/>
      </c>
      <c r="L17" s="265"/>
      <c r="M17" s="353"/>
      <c r="N17" s="354"/>
      <c r="O17" s="336"/>
      <c r="P17" s="353"/>
      <c r="Q17" s="353"/>
      <c r="R17" s="147"/>
      <c r="S17" s="147"/>
      <c r="T17" s="332"/>
      <c r="U17" s="148"/>
      <c r="V17" s="332"/>
      <c r="W17" s="332"/>
      <c r="X17" s="355"/>
    </row>
    <row r="18" spans="1:24" ht="14.7" customHeight="1" x14ac:dyDescent="0.25">
      <c r="A18" s="336"/>
      <c r="B18" s="332"/>
      <c r="C18" s="332"/>
      <c r="D18" s="332"/>
      <c r="E18" s="332"/>
      <c r="F18" s="332"/>
      <c r="G18" s="148"/>
      <c r="H18" s="336"/>
      <c r="I18" s="336"/>
      <c r="J18" s="265">
        <f t="shared" si="0"/>
        <v>0</v>
      </c>
      <c r="K18" s="265" t="str">
        <f t="shared" si="1"/>
        <v/>
      </c>
      <c r="L18" s="265"/>
      <c r="M18" s="353"/>
      <c r="N18" s="354"/>
      <c r="O18" s="336"/>
      <c r="P18" s="353"/>
      <c r="Q18" s="353"/>
      <c r="R18" s="147"/>
      <c r="S18" s="147"/>
      <c r="T18" s="332"/>
      <c r="U18" s="148"/>
      <c r="V18" s="332"/>
      <c r="W18" s="332"/>
      <c r="X18" s="355"/>
    </row>
    <row r="19" spans="1:24" ht="14.7" customHeight="1" x14ac:dyDescent="0.25">
      <c r="A19" s="336"/>
      <c r="B19" s="332"/>
      <c r="C19" s="332"/>
      <c r="D19" s="332"/>
      <c r="E19" s="332"/>
      <c r="F19" s="332"/>
      <c r="G19" s="148"/>
      <c r="H19" s="336"/>
      <c r="I19" s="336"/>
      <c r="J19" s="265">
        <f t="shared" si="0"/>
        <v>0</v>
      </c>
      <c r="K19" s="265" t="str">
        <f t="shared" si="1"/>
        <v/>
      </c>
      <c r="L19" s="265"/>
      <c r="M19" s="353"/>
      <c r="N19" s="354"/>
      <c r="O19" s="336"/>
      <c r="P19" s="353"/>
      <c r="Q19" s="353"/>
      <c r="R19" s="147"/>
      <c r="S19" s="147"/>
      <c r="T19" s="332"/>
      <c r="U19" s="148"/>
      <c r="V19" s="332"/>
      <c r="W19" s="332"/>
      <c r="X19" s="355"/>
    </row>
    <row r="20" spans="1:24" ht="14.7" customHeight="1" x14ac:dyDescent="0.25">
      <c r="A20" s="336"/>
      <c r="B20" s="332"/>
      <c r="C20" s="332"/>
      <c r="D20" s="332"/>
      <c r="E20" s="332"/>
      <c r="F20" s="332"/>
      <c r="G20" s="148"/>
      <c r="H20" s="336"/>
      <c r="I20" s="336"/>
      <c r="J20" s="265">
        <f t="shared" si="0"/>
        <v>0</v>
      </c>
      <c r="K20" s="265" t="str">
        <f t="shared" si="1"/>
        <v/>
      </c>
      <c r="L20" s="265"/>
      <c r="M20" s="353"/>
      <c r="N20" s="354"/>
      <c r="O20" s="336"/>
      <c r="P20" s="353"/>
      <c r="Q20" s="353"/>
      <c r="R20" s="147"/>
      <c r="S20" s="147"/>
      <c r="T20" s="332"/>
      <c r="U20" s="148"/>
      <c r="V20" s="332"/>
      <c r="W20" s="332"/>
      <c r="X20" s="355"/>
    </row>
    <row r="21" spans="1:24" ht="14.7" customHeight="1" x14ac:dyDescent="0.25">
      <c r="A21" s="336"/>
      <c r="B21" s="332"/>
      <c r="C21" s="332"/>
      <c r="D21" s="332"/>
      <c r="E21" s="332"/>
      <c r="F21" s="332"/>
      <c r="G21" s="148"/>
      <c r="H21" s="336"/>
      <c r="I21" s="336"/>
      <c r="J21" s="265">
        <f t="shared" si="0"/>
        <v>0</v>
      </c>
      <c r="K21" s="265" t="str">
        <f t="shared" si="1"/>
        <v/>
      </c>
      <c r="L21" s="265"/>
      <c r="M21" s="353"/>
      <c r="N21" s="354"/>
      <c r="O21" s="336"/>
      <c r="P21" s="353"/>
      <c r="Q21" s="353"/>
      <c r="R21" s="147"/>
      <c r="S21" s="147"/>
      <c r="T21" s="332"/>
      <c r="U21" s="148"/>
      <c r="V21" s="332"/>
      <c r="W21" s="332"/>
      <c r="X21" s="355"/>
    </row>
    <row r="22" spans="1:24" ht="14.7" customHeight="1" x14ac:dyDescent="0.25">
      <c r="A22" s="336"/>
      <c r="B22" s="332"/>
      <c r="C22" s="332"/>
      <c r="D22" s="332"/>
      <c r="E22" s="332"/>
      <c r="F22" s="332"/>
      <c r="G22" s="148"/>
      <c r="H22" s="336"/>
      <c r="I22" s="336"/>
      <c r="J22" s="265">
        <f t="shared" si="0"/>
        <v>0</v>
      </c>
      <c r="K22" s="265" t="str">
        <f t="shared" si="1"/>
        <v/>
      </c>
      <c r="L22" s="265"/>
      <c r="M22" s="353"/>
      <c r="N22" s="354"/>
      <c r="O22" s="336"/>
      <c r="P22" s="353"/>
      <c r="Q22" s="353"/>
      <c r="R22" s="147"/>
      <c r="S22" s="147"/>
      <c r="T22" s="332"/>
      <c r="U22" s="148"/>
      <c r="V22" s="332"/>
      <c r="W22" s="332"/>
      <c r="X22" s="355"/>
    </row>
    <row r="23" spans="1:24" ht="14.7" customHeight="1" x14ac:dyDescent="0.25">
      <c r="A23" s="336"/>
      <c r="B23" s="332"/>
      <c r="C23" s="332"/>
      <c r="D23" s="332"/>
      <c r="E23" s="332"/>
      <c r="F23" s="332"/>
      <c r="G23" s="148"/>
      <c r="H23" s="336"/>
      <c r="I23" s="336"/>
      <c r="J23" s="265">
        <f t="shared" si="0"/>
        <v>0</v>
      </c>
      <c r="K23" s="265" t="str">
        <f t="shared" si="1"/>
        <v/>
      </c>
      <c r="L23" s="265"/>
      <c r="M23" s="353"/>
      <c r="N23" s="354"/>
      <c r="O23" s="336"/>
      <c r="P23" s="353"/>
      <c r="Q23" s="353"/>
      <c r="R23" s="147"/>
      <c r="S23" s="147"/>
      <c r="T23" s="332"/>
      <c r="U23" s="148"/>
      <c r="V23" s="332"/>
      <c r="W23" s="332"/>
      <c r="X23" s="355"/>
    </row>
    <row r="24" spans="1:24" ht="14.7" customHeight="1" x14ac:dyDescent="0.25">
      <c r="A24" s="336"/>
      <c r="B24" s="332"/>
      <c r="C24" s="332"/>
      <c r="D24" s="332"/>
      <c r="E24" s="332"/>
      <c r="F24" s="332"/>
      <c r="G24" s="148"/>
      <c r="H24" s="336"/>
      <c r="I24" s="336"/>
      <c r="J24" s="265">
        <f t="shared" si="0"/>
        <v>0</v>
      </c>
      <c r="K24" s="265" t="str">
        <f t="shared" si="1"/>
        <v/>
      </c>
      <c r="L24" s="265"/>
      <c r="M24" s="353"/>
      <c r="N24" s="354"/>
      <c r="O24" s="336"/>
      <c r="P24" s="353"/>
      <c r="Q24" s="353"/>
      <c r="R24" s="147"/>
      <c r="S24" s="147"/>
      <c r="T24" s="332"/>
      <c r="U24" s="148"/>
      <c r="V24" s="332"/>
      <c r="W24" s="332"/>
      <c r="X24" s="355"/>
    </row>
    <row r="25" spans="1:24" ht="14.7" customHeight="1" x14ac:dyDescent="0.25">
      <c r="A25" s="336"/>
      <c r="B25" s="332"/>
      <c r="C25" s="332"/>
      <c r="D25" s="332"/>
      <c r="E25" s="332"/>
      <c r="F25" s="332"/>
      <c r="G25" s="148"/>
      <c r="H25" s="336"/>
      <c r="I25" s="336"/>
      <c r="J25" s="265">
        <f t="shared" si="0"/>
        <v>0</v>
      </c>
      <c r="K25" s="265" t="str">
        <f t="shared" si="1"/>
        <v/>
      </c>
      <c r="L25" s="265"/>
      <c r="M25" s="353"/>
      <c r="N25" s="354"/>
      <c r="O25" s="336"/>
      <c r="P25" s="353"/>
      <c r="Q25" s="353"/>
      <c r="R25" s="147"/>
      <c r="S25" s="147"/>
      <c r="T25" s="332"/>
      <c r="U25" s="148"/>
      <c r="V25" s="332"/>
      <c r="W25" s="332"/>
      <c r="X25" s="355"/>
    </row>
    <row r="26" spans="1:24" ht="14.7" customHeight="1" x14ac:dyDescent="0.25">
      <c r="A26" s="336"/>
      <c r="B26" s="332"/>
      <c r="C26" s="332"/>
      <c r="D26" s="332"/>
      <c r="E26" s="332"/>
      <c r="F26" s="332"/>
      <c r="G26" s="148"/>
      <c r="H26" s="336"/>
      <c r="I26" s="336"/>
      <c r="J26" s="265">
        <f t="shared" si="0"/>
        <v>0</v>
      </c>
      <c r="K26" s="265" t="str">
        <f t="shared" si="1"/>
        <v/>
      </c>
      <c r="L26" s="265"/>
      <c r="M26" s="353"/>
      <c r="N26" s="354"/>
      <c r="O26" s="336"/>
      <c r="P26" s="353"/>
      <c r="Q26" s="353"/>
      <c r="R26" s="147"/>
      <c r="S26" s="147"/>
      <c r="T26" s="332"/>
      <c r="U26" s="148"/>
      <c r="V26" s="332"/>
      <c r="W26" s="332"/>
      <c r="X26" s="355"/>
    </row>
    <row r="27" spans="1:24" ht="14.7" customHeight="1" x14ac:dyDescent="0.25">
      <c r="A27" s="336"/>
      <c r="B27" s="332"/>
      <c r="C27" s="332"/>
      <c r="D27" s="332"/>
      <c r="E27" s="332"/>
      <c r="F27" s="332"/>
      <c r="G27" s="148"/>
      <c r="H27" s="336"/>
      <c r="I27" s="336"/>
      <c r="J27" s="265">
        <f t="shared" si="0"/>
        <v>0</v>
      </c>
      <c r="K27" s="265" t="str">
        <f t="shared" si="1"/>
        <v/>
      </c>
      <c r="L27" s="265"/>
      <c r="M27" s="353"/>
      <c r="N27" s="354"/>
      <c r="O27" s="336"/>
      <c r="P27" s="353"/>
      <c r="Q27" s="353"/>
      <c r="R27" s="147"/>
      <c r="S27" s="147"/>
      <c r="T27" s="332"/>
      <c r="U27" s="148"/>
      <c r="V27" s="332"/>
      <c r="W27" s="332"/>
      <c r="X27" s="355"/>
    </row>
    <row r="28" spans="1:24" ht="14.7" customHeight="1" x14ac:dyDescent="0.25">
      <c r="A28" s="336"/>
      <c r="B28" s="332"/>
      <c r="C28" s="332"/>
      <c r="D28" s="332"/>
      <c r="E28" s="332"/>
      <c r="F28" s="332"/>
      <c r="G28" s="148"/>
      <c r="H28" s="336"/>
      <c r="I28" s="336"/>
      <c r="J28" s="265">
        <f t="shared" si="0"/>
        <v>0</v>
      </c>
      <c r="K28" s="265" t="str">
        <f t="shared" si="1"/>
        <v/>
      </c>
      <c r="L28" s="265"/>
      <c r="M28" s="353"/>
      <c r="N28" s="354"/>
      <c r="O28" s="336"/>
      <c r="P28" s="353"/>
      <c r="Q28" s="353"/>
      <c r="R28" s="147"/>
      <c r="S28" s="147"/>
      <c r="T28" s="332"/>
      <c r="U28" s="148"/>
      <c r="V28" s="332"/>
      <c r="W28" s="332"/>
      <c r="X28" s="355"/>
    </row>
    <row r="29" spans="1:24" ht="14.7" customHeight="1" x14ac:dyDescent="0.25">
      <c r="A29" s="336"/>
      <c r="B29" s="332"/>
      <c r="C29" s="332"/>
      <c r="D29" s="332"/>
      <c r="E29" s="332"/>
      <c r="F29" s="332"/>
      <c r="G29" s="148"/>
      <c r="H29" s="336"/>
      <c r="I29" s="336"/>
      <c r="J29" s="265">
        <f t="shared" si="0"/>
        <v>0</v>
      </c>
      <c r="K29" s="265" t="str">
        <f t="shared" si="1"/>
        <v/>
      </c>
      <c r="L29" s="265"/>
      <c r="M29" s="353"/>
      <c r="N29" s="354"/>
      <c r="O29" s="336"/>
      <c r="P29" s="353"/>
      <c r="Q29" s="353"/>
      <c r="R29" s="147"/>
      <c r="S29" s="147"/>
      <c r="T29" s="332"/>
      <c r="U29" s="148"/>
      <c r="V29" s="332"/>
      <c r="W29" s="332"/>
      <c r="X29" s="355"/>
    </row>
    <row r="30" spans="1:24" ht="14.7" customHeight="1" x14ac:dyDescent="0.25">
      <c r="A30" s="336"/>
      <c r="B30" s="332"/>
      <c r="C30" s="332"/>
      <c r="D30" s="332"/>
      <c r="E30" s="332"/>
      <c r="F30" s="332"/>
      <c r="G30" s="148"/>
      <c r="H30" s="336"/>
      <c r="I30" s="336"/>
      <c r="J30" s="265">
        <f t="shared" si="0"/>
        <v>0</v>
      </c>
      <c r="K30" s="265" t="str">
        <f t="shared" si="1"/>
        <v/>
      </c>
      <c r="L30" s="265"/>
      <c r="M30" s="353"/>
      <c r="N30" s="354"/>
      <c r="O30" s="336"/>
      <c r="P30" s="353"/>
      <c r="Q30" s="353"/>
      <c r="R30" s="147"/>
      <c r="S30" s="147"/>
      <c r="T30" s="332"/>
      <c r="U30" s="148"/>
      <c r="V30" s="332"/>
      <c r="W30" s="332"/>
      <c r="X30" s="355"/>
    </row>
    <row r="31" spans="1:24" ht="14.7" customHeight="1" x14ac:dyDescent="0.25">
      <c r="A31" s="336"/>
      <c r="B31" s="332"/>
      <c r="C31" s="332"/>
      <c r="D31" s="332"/>
      <c r="E31" s="332"/>
      <c r="F31" s="332"/>
      <c r="G31" s="148"/>
      <c r="H31" s="336"/>
      <c r="I31" s="336"/>
      <c r="J31" s="265">
        <f t="shared" si="0"/>
        <v>0</v>
      </c>
      <c r="K31" s="265" t="str">
        <f t="shared" si="1"/>
        <v/>
      </c>
      <c r="L31" s="265"/>
      <c r="M31" s="353"/>
      <c r="N31" s="354"/>
      <c r="O31" s="336"/>
      <c r="P31" s="353"/>
      <c r="Q31" s="353"/>
      <c r="R31" s="147"/>
      <c r="S31" s="147"/>
      <c r="T31" s="332"/>
      <c r="U31" s="148"/>
      <c r="V31" s="332"/>
      <c r="W31" s="332"/>
      <c r="X31" s="355"/>
    </row>
    <row r="32" spans="1:24" ht="14.7" customHeight="1" x14ac:dyDescent="0.25">
      <c r="A32" s="336"/>
      <c r="B32" s="332"/>
      <c r="C32" s="332"/>
      <c r="D32" s="332"/>
      <c r="E32" s="332"/>
      <c r="F32" s="332"/>
      <c r="G32" s="148"/>
      <c r="H32" s="336"/>
      <c r="I32" s="336"/>
      <c r="J32" s="265">
        <f t="shared" si="0"/>
        <v>0</v>
      </c>
      <c r="K32" s="265" t="str">
        <f t="shared" si="1"/>
        <v/>
      </c>
      <c r="L32" s="265"/>
      <c r="M32" s="353"/>
      <c r="N32" s="354"/>
      <c r="O32" s="336"/>
      <c r="P32" s="353"/>
      <c r="Q32" s="353"/>
      <c r="R32" s="147"/>
      <c r="S32" s="147"/>
      <c r="T32" s="332"/>
      <c r="U32" s="148"/>
      <c r="V32" s="332"/>
      <c r="W32" s="332"/>
      <c r="X32" s="355"/>
    </row>
    <row r="33" spans="1:24" ht="14.7" customHeight="1" x14ac:dyDescent="0.25">
      <c r="A33" s="336"/>
      <c r="B33" s="332"/>
      <c r="C33" s="332"/>
      <c r="D33" s="332"/>
      <c r="E33" s="332"/>
      <c r="F33" s="332"/>
      <c r="G33" s="148"/>
      <c r="H33" s="336"/>
      <c r="I33" s="336"/>
      <c r="J33" s="265">
        <f t="shared" si="0"/>
        <v>0</v>
      </c>
      <c r="K33" s="265" t="str">
        <f t="shared" si="1"/>
        <v/>
      </c>
      <c r="L33" s="265"/>
      <c r="M33" s="353"/>
      <c r="N33" s="354"/>
      <c r="O33" s="336"/>
      <c r="P33" s="353"/>
      <c r="Q33" s="353"/>
      <c r="R33" s="147"/>
      <c r="S33" s="147"/>
      <c r="T33" s="332"/>
      <c r="U33" s="148"/>
      <c r="V33" s="332"/>
      <c r="W33" s="332"/>
      <c r="X33" s="355"/>
    </row>
    <row r="34" spans="1:24" ht="14.7" customHeight="1" x14ac:dyDescent="0.25">
      <c r="A34" s="336"/>
      <c r="B34" s="332"/>
      <c r="C34" s="332"/>
      <c r="D34" s="332"/>
      <c r="E34" s="332"/>
      <c r="F34" s="332"/>
      <c r="G34" s="148"/>
      <c r="H34" s="336"/>
      <c r="I34" s="336"/>
      <c r="J34" s="265">
        <f t="shared" si="0"/>
        <v>0</v>
      </c>
      <c r="K34" s="265" t="str">
        <f t="shared" si="1"/>
        <v/>
      </c>
      <c r="L34" s="265"/>
      <c r="M34" s="353"/>
      <c r="N34" s="354"/>
      <c r="O34" s="336"/>
      <c r="P34" s="353"/>
      <c r="Q34" s="353"/>
      <c r="R34" s="147"/>
      <c r="S34" s="147"/>
      <c r="T34" s="332"/>
      <c r="U34" s="148"/>
      <c r="V34" s="332"/>
      <c r="W34" s="332"/>
      <c r="X34" s="355"/>
    </row>
    <row r="35" spans="1:24" ht="14.7" customHeight="1" x14ac:dyDescent="0.25">
      <c r="A35" s="336"/>
      <c r="B35" s="332"/>
      <c r="C35" s="332"/>
      <c r="D35" s="332"/>
      <c r="E35" s="332"/>
      <c r="F35" s="332"/>
      <c r="G35" s="148"/>
      <c r="H35" s="336"/>
      <c r="I35" s="336"/>
      <c r="J35" s="265">
        <f t="shared" si="0"/>
        <v>0</v>
      </c>
      <c r="K35" s="265" t="str">
        <f t="shared" si="1"/>
        <v/>
      </c>
      <c r="L35" s="265"/>
      <c r="M35" s="353"/>
      <c r="N35" s="354"/>
      <c r="O35" s="336"/>
      <c r="P35" s="353"/>
      <c r="Q35" s="353"/>
      <c r="R35" s="147"/>
      <c r="S35" s="147"/>
      <c r="T35" s="332"/>
      <c r="U35" s="148"/>
      <c r="V35" s="332"/>
      <c r="W35" s="332"/>
      <c r="X35" s="355"/>
    </row>
    <row r="36" spans="1:24" ht="14.7" customHeight="1" x14ac:dyDescent="0.25">
      <c r="A36" s="336"/>
      <c r="B36" s="332"/>
      <c r="C36" s="332"/>
      <c r="D36" s="332"/>
      <c r="E36" s="332"/>
      <c r="F36" s="332"/>
      <c r="G36" s="148"/>
      <c r="H36" s="336"/>
      <c r="I36" s="336"/>
      <c r="J36" s="265">
        <f t="shared" si="0"/>
        <v>0</v>
      </c>
      <c r="K36" s="265" t="str">
        <f t="shared" si="1"/>
        <v/>
      </c>
      <c r="L36" s="265"/>
      <c r="M36" s="353"/>
      <c r="N36" s="354"/>
      <c r="O36" s="336"/>
      <c r="P36" s="353"/>
      <c r="Q36" s="353"/>
      <c r="R36" s="147"/>
      <c r="S36" s="147"/>
      <c r="T36" s="332"/>
      <c r="U36" s="148"/>
      <c r="V36" s="332"/>
      <c r="W36" s="332"/>
      <c r="X36" s="355"/>
    </row>
    <row r="37" spans="1:24" ht="14.7" customHeight="1" x14ac:dyDescent="0.25">
      <c r="A37" s="336"/>
      <c r="B37" s="332"/>
      <c r="C37" s="332"/>
      <c r="D37" s="332"/>
      <c r="E37" s="332"/>
      <c r="F37" s="332"/>
      <c r="G37" s="148"/>
      <c r="H37" s="336"/>
      <c r="I37" s="336"/>
      <c r="J37" s="265">
        <f t="shared" si="0"/>
        <v>0</v>
      </c>
      <c r="K37" s="265" t="str">
        <f t="shared" si="1"/>
        <v/>
      </c>
      <c r="L37" s="265"/>
      <c r="M37" s="353"/>
      <c r="N37" s="354"/>
      <c r="O37" s="336"/>
      <c r="P37" s="353"/>
      <c r="Q37" s="353"/>
      <c r="R37" s="147"/>
      <c r="S37" s="147"/>
      <c r="T37" s="332"/>
      <c r="U37" s="148"/>
      <c r="V37" s="332"/>
      <c r="W37" s="332"/>
      <c r="X37" s="355"/>
    </row>
    <row r="38" spans="1:24" ht="14.7" customHeight="1" x14ac:dyDescent="0.25">
      <c r="A38" s="336"/>
      <c r="B38" s="332"/>
      <c r="C38" s="332"/>
      <c r="D38" s="332"/>
      <c r="E38" s="332"/>
      <c r="F38" s="332"/>
      <c r="G38" s="148"/>
      <c r="H38" s="336"/>
      <c r="I38" s="336"/>
      <c r="J38" s="265">
        <f t="shared" si="0"/>
        <v>0</v>
      </c>
      <c r="K38" s="265" t="str">
        <f t="shared" si="1"/>
        <v/>
      </c>
      <c r="L38" s="265"/>
      <c r="M38" s="353"/>
      <c r="N38" s="354"/>
      <c r="O38" s="336"/>
      <c r="P38" s="353"/>
      <c r="Q38" s="353"/>
      <c r="R38" s="147"/>
      <c r="S38" s="147"/>
      <c r="T38" s="332"/>
      <c r="U38" s="148"/>
      <c r="V38" s="332"/>
      <c r="W38" s="332"/>
      <c r="X38" s="355"/>
    </row>
    <row r="39" spans="1:24" ht="14.7" customHeight="1" x14ac:dyDescent="0.25">
      <c r="A39" s="336"/>
      <c r="B39" s="332"/>
      <c r="C39" s="332"/>
      <c r="D39" s="332"/>
      <c r="E39" s="332"/>
      <c r="F39" s="332"/>
      <c r="G39" s="148"/>
      <c r="H39" s="336"/>
      <c r="I39" s="336"/>
      <c r="J39" s="265">
        <f t="shared" si="0"/>
        <v>0</v>
      </c>
      <c r="K39" s="265" t="str">
        <f t="shared" si="1"/>
        <v/>
      </c>
      <c r="L39" s="265"/>
      <c r="M39" s="353"/>
      <c r="N39" s="354"/>
      <c r="O39" s="336"/>
      <c r="P39" s="353"/>
      <c r="Q39" s="353"/>
      <c r="R39" s="147"/>
      <c r="S39" s="147"/>
      <c r="T39" s="332"/>
      <c r="U39" s="148"/>
      <c r="V39" s="332"/>
      <c r="W39" s="332"/>
      <c r="X39" s="355"/>
    </row>
    <row r="40" spans="1:24" ht="14.7" customHeight="1" x14ac:dyDescent="0.25">
      <c r="A40" s="336"/>
      <c r="B40" s="332"/>
      <c r="C40" s="332"/>
      <c r="D40" s="332"/>
      <c r="E40" s="332"/>
      <c r="F40" s="332"/>
      <c r="G40" s="148"/>
      <c r="H40" s="336"/>
      <c r="I40" s="336"/>
      <c r="J40" s="265">
        <f t="shared" si="0"/>
        <v>0</v>
      </c>
      <c r="K40" s="265" t="str">
        <f t="shared" si="1"/>
        <v/>
      </c>
      <c r="L40" s="265"/>
      <c r="M40" s="353"/>
      <c r="N40" s="354"/>
      <c r="O40" s="336"/>
      <c r="P40" s="353"/>
      <c r="Q40" s="353"/>
      <c r="R40" s="147"/>
      <c r="S40" s="147"/>
      <c r="T40" s="332"/>
      <c r="U40" s="148"/>
      <c r="V40" s="332"/>
      <c r="W40" s="332"/>
      <c r="X40" s="355"/>
    </row>
    <row r="41" spans="1:24" ht="14.7" customHeight="1" x14ac:dyDescent="0.25">
      <c r="A41" s="336"/>
      <c r="B41" s="332"/>
      <c r="C41" s="332"/>
      <c r="D41" s="332"/>
      <c r="E41" s="332"/>
      <c r="F41" s="332"/>
      <c r="G41" s="148"/>
      <c r="H41" s="336"/>
      <c r="I41" s="336"/>
      <c r="J41" s="265">
        <f t="shared" si="0"/>
        <v>0</v>
      </c>
      <c r="K41" s="265" t="str">
        <f t="shared" si="1"/>
        <v/>
      </c>
      <c r="L41" s="265"/>
      <c r="M41" s="353"/>
      <c r="N41" s="354"/>
      <c r="O41" s="336"/>
      <c r="P41" s="353"/>
      <c r="Q41" s="353"/>
      <c r="R41" s="147"/>
      <c r="S41" s="147"/>
      <c r="T41" s="332"/>
      <c r="U41" s="148"/>
      <c r="V41" s="332"/>
      <c r="W41" s="332"/>
      <c r="X41" s="355"/>
    </row>
    <row r="42" spans="1:24" ht="14.7" customHeight="1" x14ac:dyDescent="0.25">
      <c r="A42" s="336"/>
      <c r="B42" s="332"/>
      <c r="C42" s="332"/>
      <c r="D42" s="332"/>
      <c r="E42" s="332"/>
      <c r="F42" s="332"/>
      <c r="G42" s="148"/>
      <c r="H42" s="336"/>
      <c r="I42" s="336"/>
      <c r="J42" s="265">
        <f t="shared" si="0"/>
        <v>0</v>
      </c>
      <c r="K42" s="265" t="str">
        <f t="shared" si="1"/>
        <v/>
      </c>
      <c r="L42" s="265"/>
      <c r="M42" s="353"/>
      <c r="N42" s="354"/>
      <c r="O42" s="336"/>
      <c r="P42" s="353"/>
      <c r="Q42" s="353"/>
      <c r="R42" s="147"/>
      <c r="S42" s="147"/>
      <c r="T42" s="332"/>
      <c r="U42" s="148"/>
      <c r="V42" s="332"/>
      <c r="W42" s="332"/>
      <c r="X42" s="355"/>
    </row>
    <row r="43" spans="1:24" ht="14.7" customHeight="1" x14ac:dyDescent="0.25">
      <c r="A43" s="336"/>
      <c r="B43" s="332"/>
      <c r="C43" s="332"/>
      <c r="D43" s="332"/>
      <c r="E43" s="332"/>
      <c r="F43" s="332"/>
      <c r="G43" s="148"/>
      <c r="H43" s="336"/>
      <c r="I43" s="336"/>
      <c r="J43" s="265">
        <f t="shared" si="0"/>
        <v>0</v>
      </c>
      <c r="K43" s="265" t="str">
        <f t="shared" si="1"/>
        <v/>
      </c>
      <c r="L43" s="265"/>
      <c r="M43" s="353"/>
      <c r="N43" s="354"/>
      <c r="O43" s="336"/>
      <c r="P43" s="353"/>
      <c r="Q43" s="353"/>
      <c r="R43" s="147"/>
      <c r="S43" s="147"/>
      <c r="T43" s="332"/>
      <c r="U43" s="148"/>
      <c r="V43" s="332"/>
      <c r="W43" s="332"/>
      <c r="X43" s="355"/>
    </row>
    <row r="44" spans="1:24" ht="14.7" customHeight="1" x14ac:dyDescent="0.25">
      <c r="A44" s="336"/>
      <c r="B44" s="332"/>
      <c r="C44" s="332"/>
      <c r="D44" s="332"/>
      <c r="E44" s="332"/>
      <c r="F44" s="332"/>
      <c r="G44" s="148"/>
      <c r="H44" s="336"/>
      <c r="I44" s="336"/>
      <c r="J44" s="265">
        <f t="shared" si="0"/>
        <v>0</v>
      </c>
      <c r="K44" s="265" t="str">
        <f t="shared" si="1"/>
        <v/>
      </c>
      <c r="L44" s="265"/>
      <c r="M44" s="353"/>
      <c r="N44" s="354"/>
      <c r="O44" s="336"/>
      <c r="P44" s="353"/>
      <c r="Q44" s="353"/>
      <c r="R44" s="147"/>
      <c r="S44" s="147"/>
      <c r="T44" s="332"/>
      <c r="U44" s="148"/>
      <c r="V44" s="332"/>
      <c r="W44" s="332"/>
      <c r="X44" s="355"/>
    </row>
    <row r="45" spans="1:24" ht="14.7" customHeight="1" x14ac:dyDescent="0.25">
      <c r="A45" s="336"/>
      <c r="B45" s="332"/>
      <c r="C45" s="332"/>
      <c r="D45" s="332"/>
      <c r="E45" s="332"/>
      <c r="F45" s="332"/>
      <c r="G45" s="148"/>
      <c r="H45" s="336"/>
      <c r="I45" s="336"/>
      <c r="J45" s="265">
        <f t="shared" si="0"/>
        <v>0</v>
      </c>
      <c r="K45" s="265" t="str">
        <f t="shared" si="1"/>
        <v/>
      </c>
      <c r="L45" s="265"/>
      <c r="M45" s="353"/>
      <c r="N45" s="354"/>
      <c r="O45" s="336"/>
      <c r="P45" s="353"/>
      <c r="Q45" s="353"/>
      <c r="R45" s="147"/>
      <c r="S45" s="147"/>
      <c r="T45" s="332"/>
      <c r="U45" s="148"/>
      <c r="V45" s="332"/>
      <c r="W45" s="332"/>
      <c r="X45" s="355"/>
    </row>
    <row r="46" spans="1:24" ht="14.7" customHeight="1" x14ac:dyDescent="0.25">
      <c r="A46" s="336"/>
      <c r="B46" s="332"/>
      <c r="C46" s="332"/>
      <c r="D46" s="332"/>
      <c r="E46" s="332"/>
      <c r="F46" s="332"/>
      <c r="G46" s="148"/>
      <c r="H46" s="336"/>
      <c r="I46" s="336"/>
      <c r="J46" s="265">
        <f t="shared" si="0"/>
        <v>0</v>
      </c>
      <c r="K46" s="265" t="str">
        <f t="shared" si="1"/>
        <v/>
      </c>
      <c r="L46" s="265"/>
      <c r="M46" s="353"/>
      <c r="N46" s="354"/>
      <c r="O46" s="336"/>
      <c r="P46" s="353"/>
      <c r="Q46" s="353"/>
      <c r="R46" s="147"/>
      <c r="S46" s="147"/>
      <c r="T46" s="332"/>
      <c r="U46" s="148"/>
      <c r="V46" s="332"/>
      <c r="W46" s="332"/>
      <c r="X46" s="355"/>
    </row>
    <row r="47" spans="1:24" ht="14.7" customHeight="1" x14ac:dyDescent="0.25">
      <c r="A47" s="336"/>
      <c r="B47" s="332"/>
      <c r="C47" s="332"/>
      <c r="D47" s="332"/>
      <c r="E47" s="332"/>
      <c r="F47" s="332"/>
      <c r="G47" s="148"/>
      <c r="H47" s="336"/>
      <c r="I47" s="336"/>
      <c r="J47" s="265">
        <f t="shared" si="0"/>
        <v>0</v>
      </c>
      <c r="K47" s="265" t="str">
        <f t="shared" si="1"/>
        <v/>
      </c>
      <c r="L47" s="265"/>
      <c r="M47" s="353"/>
      <c r="N47" s="354"/>
      <c r="O47" s="336"/>
      <c r="P47" s="353"/>
      <c r="Q47" s="353"/>
      <c r="R47" s="147"/>
      <c r="S47" s="147"/>
      <c r="T47" s="332"/>
      <c r="U47" s="148"/>
      <c r="V47" s="332"/>
      <c r="W47" s="332"/>
      <c r="X47" s="355"/>
    </row>
    <row r="48" spans="1:24" ht="14.7" customHeight="1" x14ac:dyDescent="0.25">
      <c r="A48" s="336"/>
      <c r="B48" s="332"/>
      <c r="C48" s="332"/>
      <c r="D48" s="332"/>
      <c r="E48" s="332"/>
      <c r="F48" s="332"/>
      <c r="G48" s="148"/>
      <c r="H48" s="336"/>
      <c r="I48" s="336"/>
      <c r="J48" s="265">
        <f t="shared" si="0"/>
        <v>0</v>
      </c>
      <c r="K48" s="265" t="str">
        <f t="shared" si="1"/>
        <v/>
      </c>
      <c r="L48" s="265"/>
      <c r="M48" s="353"/>
      <c r="N48" s="354"/>
      <c r="O48" s="336"/>
      <c r="P48" s="353"/>
      <c r="Q48" s="353"/>
      <c r="R48" s="147"/>
      <c r="S48" s="147"/>
      <c r="T48" s="332"/>
      <c r="U48" s="148"/>
      <c r="V48" s="332"/>
      <c r="W48" s="332"/>
      <c r="X48" s="355"/>
    </row>
    <row r="49" spans="1:24" ht="14.7" customHeight="1" x14ac:dyDescent="0.25">
      <c r="A49" s="336"/>
      <c r="B49" s="332"/>
      <c r="C49" s="332"/>
      <c r="D49" s="332"/>
      <c r="E49" s="332"/>
      <c r="F49" s="332"/>
      <c r="G49" s="148"/>
      <c r="H49" s="336"/>
      <c r="I49" s="336"/>
      <c r="J49" s="265">
        <f t="shared" si="0"/>
        <v>0</v>
      </c>
      <c r="K49" s="265" t="str">
        <f t="shared" si="1"/>
        <v/>
      </c>
      <c r="L49" s="265"/>
      <c r="M49" s="353"/>
      <c r="N49" s="354"/>
      <c r="O49" s="336"/>
      <c r="P49" s="353"/>
      <c r="Q49" s="353"/>
      <c r="R49" s="147"/>
      <c r="S49" s="147"/>
      <c r="T49" s="332"/>
      <c r="U49" s="148"/>
      <c r="V49" s="332"/>
      <c r="W49" s="332"/>
      <c r="X49" s="355"/>
    </row>
    <row r="50" spans="1:24" ht="14.7" customHeight="1" x14ac:dyDescent="0.25">
      <c r="A50" s="336"/>
      <c r="B50" s="332"/>
      <c r="C50" s="332"/>
      <c r="D50" s="332"/>
      <c r="E50" s="332"/>
      <c r="F50" s="332"/>
      <c r="G50" s="148"/>
      <c r="H50" s="336"/>
      <c r="I50" s="336"/>
      <c r="J50" s="265">
        <f t="shared" si="0"/>
        <v>0</v>
      </c>
      <c r="K50" s="265" t="str">
        <f t="shared" si="1"/>
        <v/>
      </c>
      <c r="L50" s="265"/>
      <c r="M50" s="353"/>
      <c r="N50" s="354"/>
      <c r="O50" s="336"/>
      <c r="P50" s="353"/>
      <c r="Q50" s="353"/>
      <c r="R50" s="147"/>
      <c r="S50" s="147"/>
      <c r="T50" s="332"/>
      <c r="U50" s="148"/>
      <c r="V50" s="332"/>
      <c r="W50" s="332"/>
      <c r="X50" s="355"/>
    </row>
    <row r="51" spans="1:24" ht="14.7" customHeight="1" x14ac:dyDescent="0.25">
      <c r="A51" s="336"/>
      <c r="B51" s="332"/>
      <c r="C51" s="332"/>
      <c r="D51" s="332"/>
      <c r="E51" s="332"/>
      <c r="F51" s="332"/>
      <c r="G51" s="148"/>
      <c r="H51" s="336"/>
      <c r="I51" s="336"/>
      <c r="J51" s="265">
        <f t="shared" si="0"/>
        <v>0</v>
      </c>
      <c r="K51" s="265" t="str">
        <f t="shared" si="1"/>
        <v/>
      </c>
      <c r="L51" s="265"/>
      <c r="M51" s="353"/>
      <c r="N51" s="354"/>
      <c r="O51" s="336"/>
      <c r="P51" s="353"/>
      <c r="Q51" s="353"/>
      <c r="R51" s="147"/>
      <c r="S51" s="147"/>
      <c r="T51" s="332"/>
      <c r="U51" s="148"/>
      <c r="V51" s="332"/>
      <c r="W51" s="332"/>
      <c r="X51" s="355"/>
    </row>
    <row r="52" spans="1:24" ht="14.7" customHeight="1" x14ac:dyDescent="0.25">
      <c r="A52" s="336"/>
      <c r="B52" s="332"/>
      <c r="C52" s="332"/>
      <c r="D52" s="332"/>
      <c r="E52" s="332"/>
      <c r="F52" s="332"/>
      <c r="G52" s="148"/>
      <c r="H52" s="336"/>
      <c r="I52" s="336"/>
      <c r="J52" s="265">
        <f t="shared" si="0"/>
        <v>0</v>
      </c>
      <c r="K52" s="265" t="str">
        <f t="shared" si="1"/>
        <v/>
      </c>
      <c r="L52" s="265"/>
      <c r="M52" s="353"/>
      <c r="N52" s="354"/>
      <c r="O52" s="336"/>
      <c r="P52" s="353"/>
      <c r="Q52" s="353"/>
      <c r="R52" s="147"/>
      <c r="S52" s="147"/>
      <c r="T52" s="332"/>
      <c r="U52" s="148"/>
      <c r="V52" s="332"/>
      <c r="W52" s="332"/>
      <c r="X52" s="355"/>
    </row>
    <row r="53" spans="1:24" ht="14.7" customHeight="1" x14ac:dyDescent="0.25">
      <c r="A53" s="336"/>
      <c r="B53" s="332"/>
      <c r="C53" s="332"/>
      <c r="D53" s="332"/>
      <c r="E53" s="332"/>
      <c r="F53" s="332"/>
      <c r="G53" s="148"/>
      <c r="H53" s="336"/>
      <c r="I53" s="336"/>
      <c r="J53" s="265">
        <f t="shared" si="0"/>
        <v>0</v>
      </c>
      <c r="K53" s="265" t="str">
        <f t="shared" si="1"/>
        <v/>
      </c>
      <c r="L53" s="265"/>
      <c r="M53" s="353"/>
      <c r="N53" s="354"/>
      <c r="O53" s="336"/>
      <c r="P53" s="353"/>
      <c r="Q53" s="353"/>
      <c r="R53" s="147"/>
      <c r="S53" s="147"/>
      <c r="T53" s="332"/>
      <c r="U53" s="148"/>
      <c r="V53" s="332"/>
      <c r="W53" s="332"/>
      <c r="X53" s="355"/>
    </row>
    <row r="54" spans="1:24" ht="14.7" customHeight="1" x14ac:dyDescent="0.25">
      <c r="A54" s="336"/>
      <c r="B54" s="332"/>
      <c r="C54" s="332"/>
      <c r="D54" s="332"/>
      <c r="E54" s="332"/>
      <c r="F54" s="332"/>
      <c r="G54" s="148"/>
      <c r="H54" s="336"/>
      <c r="I54" s="336"/>
      <c r="J54" s="265">
        <f t="shared" si="0"/>
        <v>0</v>
      </c>
      <c r="K54" s="265" t="str">
        <f t="shared" si="1"/>
        <v/>
      </c>
      <c r="L54" s="265"/>
      <c r="M54" s="353"/>
      <c r="N54" s="354"/>
      <c r="O54" s="336"/>
      <c r="P54" s="353"/>
      <c r="Q54" s="353"/>
      <c r="R54" s="147"/>
      <c r="S54" s="147"/>
      <c r="T54" s="332"/>
      <c r="U54" s="148"/>
      <c r="V54" s="332"/>
      <c r="W54" s="332"/>
      <c r="X54" s="355"/>
    </row>
    <row r="55" spans="1:24" ht="14.7" customHeight="1" x14ac:dyDescent="0.25">
      <c r="A55" s="336"/>
      <c r="B55" s="332"/>
      <c r="C55" s="332"/>
      <c r="D55" s="332"/>
      <c r="E55" s="332"/>
      <c r="F55" s="332"/>
      <c r="G55" s="148"/>
      <c r="H55" s="336"/>
      <c r="I55" s="336"/>
      <c r="J55" s="265">
        <f t="shared" si="0"/>
        <v>0</v>
      </c>
      <c r="K55" s="265" t="str">
        <f t="shared" si="1"/>
        <v/>
      </c>
      <c r="L55" s="265"/>
      <c r="M55" s="353"/>
      <c r="N55" s="354"/>
      <c r="O55" s="336"/>
      <c r="P55" s="353"/>
      <c r="Q55" s="353"/>
      <c r="R55" s="147"/>
      <c r="S55" s="147"/>
      <c r="T55" s="332"/>
      <c r="U55" s="148"/>
      <c r="V55" s="332"/>
      <c r="W55" s="332"/>
      <c r="X55" s="355"/>
    </row>
    <row r="56" spans="1:24" ht="14.7" customHeight="1" x14ac:dyDescent="0.25">
      <c r="A56" s="336"/>
      <c r="B56" s="332"/>
      <c r="C56" s="332"/>
      <c r="D56" s="332"/>
      <c r="E56" s="332"/>
      <c r="F56" s="332"/>
      <c r="G56" s="148"/>
      <c r="H56" s="336"/>
      <c r="I56" s="336"/>
      <c r="J56" s="265">
        <f t="shared" si="0"/>
        <v>0</v>
      </c>
      <c r="K56" s="265" t="str">
        <f t="shared" si="1"/>
        <v/>
      </c>
      <c r="L56" s="265"/>
      <c r="M56" s="353"/>
      <c r="N56" s="354"/>
      <c r="O56" s="336"/>
      <c r="P56" s="353"/>
      <c r="Q56" s="353"/>
      <c r="R56" s="147"/>
      <c r="S56" s="147"/>
      <c r="T56" s="332"/>
      <c r="U56" s="148"/>
      <c r="V56" s="332"/>
      <c r="W56" s="332"/>
      <c r="X56" s="355"/>
    </row>
    <row r="57" spans="1:24" ht="14.7" customHeight="1" x14ac:dyDescent="0.25">
      <c r="A57" s="336"/>
      <c r="B57" s="332"/>
      <c r="C57" s="332"/>
      <c r="D57" s="332"/>
      <c r="E57" s="332"/>
      <c r="F57" s="332"/>
      <c r="G57" s="148"/>
      <c r="H57" s="336"/>
      <c r="I57" s="336"/>
      <c r="J57" s="265">
        <f t="shared" si="0"/>
        <v>0</v>
      </c>
      <c r="K57" s="265" t="str">
        <f t="shared" si="1"/>
        <v/>
      </c>
      <c r="L57" s="265"/>
      <c r="M57" s="353"/>
      <c r="N57" s="354"/>
      <c r="O57" s="336"/>
      <c r="P57" s="353"/>
      <c r="Q57" s="353"/>
      <c r="R57" s="147"/>
      <c r="S57" s="147"/>
      <c r="T57" s="332"/>
      <c r="U57" s="148"/>
      <c r="V57" s="332"/>
      <c r="W57" s="332"/>
      <c r="X57" s="355"/>
    </row>
    <row r="58" spans="1:24" ht="14.7" customHeight="1" x14ac:dyDescent="0.25">
      <c r="A58" s="336"/>
      <c r="B58" s="332"/>
      <c r="C58" s="332"/>
      <c r="D58" s="332"/>
      <c r="E58" s="332"/>
      <c r="F58" s="332"/>
      <c r="G58" s="148"/>
      <c r="H58" s="336"/>
      <c r="I58" s="336"/>
      <c r="J58" s="265">
        <f t="shared" si="0"/>
        <v>0</v>
      </c>
      <c r="K58" s="265" t="str">
        <f t="shared" si="1"/>
        <v/>
      </c>
      <c r="L58" s="265"/>
      <c r="M58" s="353"/>
      <c r="N58" s="354"/>
      <c r="O58" s="336"/>
      <c r="P58" s="353"/>
      <c r="Q58" s="353"/>
      <c r="R58" s="147"/>
      <c r="S58" s="147"/>
      <c r="T58" s="332"/>
      <c r="U58" s="148"/>
      <c r="V58" s="332"/>
      <c r="W58" s="332"/>
      <c r="X58" s="355"/>
    </row>
    <row r="59" spans="1:24" ht="14.7" customHeight="1" x14ac:dyDescent="0.25">
      <c r="A59" s="336"/>
      <c r="B59" s="332"/>
      <c r="C59" s="332"/>
      <c r="D59" s="332"/>
      <c r="E59" s="332"/>
      <c r="F59" s="332"/>
      <c r="G59" s="148"/>
      <c r="H59" s="336"/>
      <c r="I59" s="336"/>
      <c r="J59" s="265">
        <f t="shared" si="0"/>
        <v>0</v>
      </c>
      <c r="K59" s="265" t="str">
        <f t="shared" si="1"/>
        <v/>
      </c>
      <c r="L59" s="265"/>
      <c r="M59" s="353"/>
      <c r="N59" s="354"/>
      <c r="O59" s="336"/>
      <c r="P59" s="353"/>
      <c r="Q59" s="353"/>
      <c r="R59" s="147"/>
      <c r="S59" s="147"/>
      <c r="T59" s="332"/>
      <c r="U59" s="148"/>
      <c r="V59" s="332"/>
      <c r="W59" s="332"/>
      <c r="X59" s="355"/>
    </row>
    <row r="60" spans="1:24" ht="14.7" customHeight="1" x14ac:dyDescent="0.25">
      <c r="A60" s="336"/>
      <c r="B60" s="332"/>
      <c r="C60" s="332"/>
      <c r="D60" s="332"/>
      <c r="E60" s="332"/>
      <c r="F60" s="332"/>
      <c r="G60" s="148"/>
      <c r="H60" s="336"/>
      <c r="I60" s="336"/>
      <c r="J60" s="265">
        <f t="shared" si="0"/>
        <v>0</v>
      </c>
      <c r="K60" s="265" t="str">
        <f t="shared" si="1"/>
        <v/>
      </c>
      <c r="L60" s="265"/>
      <c r="M60" s="353"/>
      <c r="N60" s="354"/>
      <c r="O60" s="336"/>
      <c r="P60" s="353"/>
      <c r="Q60" s="353"/>
      <c r="R60" s="147"/>
      <c r="S60" s="147"/>
      <c r="T60" s="332"/>
      <c r="U60" s="148"/>
      <c r="V60" s="332"/>
      <c r="W60" s="332"/>
      <c r="X60" s="355"/>
    </row>
    <row r="61" spans="1:24" ht="14.7" customHeight="1" x14ac:dyDescent="0.25">
      <c r="A61" s="336"/>
      <c r="B61" s="332"/>
      <c r="C61" s="332"/>
      <c r="D61" s="332"/>
      <c r="E61" s="332"/>
      <c r="F61" s="332"/>
      <c r="G61" s="148"/>
      <c r="H61" s="336"/>
      <c r="I61" s="336"/>
      <c r="J61" s="265">
        <f t="shared" si="0"/>
        <v>0</v>
      </c>
      <c r="K61" s="265" t="str">
        <f t="shared" si="1"/>
        <v/>
      </c>
      <c r="L61" s="265"/>
      <c r="M61" s="353"/>
      <c r="N61" s="354"/>
      <c r="O61" s="336"/>
      <c r="P61" s="353"/>
      <c r="Q61" s="353"/>
      <c r="R61" s="147"/>
      <c r="S61" s="147"/>
      <c r="T61" s="332"/>
      <c r="U61" s="148"/>
      <c r="V61" s="332"/>
      <c r="W61" s="332"/>
      <c r="X61" s="355"/>
    </row>
    <row r="62" spans="1:24" ht="14.7" customHeight="1" x14ac:dyDescent="0.25">
      <c r="A62" s="336"/>
      <c r="B62" s="332"/>
      <c r="C62" s="332"/>
      <c r="D62" s="332"/>
      <c r="E62" s="332"/>
      <c r="F62" s="332"/>
      <c r="G62" s="148"/>
      <c r="H62" s="336"/>
      <c r="I62" s="336"/>
      <c r="J62" s="265">
        <f t="shared" si="0"/>
        <v>0</v>
      </c>
      <c r="K62" s="265" t="str">
        <f t="shared" si="1"/>
        <v/>
      </c>
      <c r="L62" s="265"/>
      <c r="M62" s="353"/>
      <c r="N62" s="354"/>
      <c r="O62" s="336"/>
      <c r="P62" s="353"/>
      <c r="Q62" s="353"/>
      <c r="R62" s="147"/>
      <c r="S62" s="147"/>
      <c r="T62" s="332"/>
      <c r="U62" s="148"/>
      <c r="V62" s="332"/>
      <c r="W62" s="332"/>
      <c r="X62" s="355"/>
    </row>
    <row r="63" spans="1:24" ht="14.7" customHeight="1" x14ac:dyDescent="0.25">
      <c r="A63" s="336"/>
      <c r="B63" s="332"/>
      <c r="C63" s="332"/>
      <c r="D63" s="332"/>
      <c r="E63" s="332"/>
      <c r="F63" s="332"/>
      <c r="G63" s="148"/>
      <c r="H63" s="336"/>
      <c r="I63" s="336"/>
      <c r="J63" s="265">
        <f t="shared" si="0"/>
        <v>0</v>
      </c>
      <c r="K63" s="265" t="str">
        <f t="shared" si="1"/>
        <v/>
      </c>
      <c r="L63" s="265"/>
      <c r="M63" s="353"/>
      <c r="N63" s="354"/>
      <c r="O63" s="336"/>
      <c r="P63" s="353"/>
      <c r="Q63" s="353"/>
      <c r="R63" s="147"/>
      <c r="S63" s="147"/>
      <c r="T63" s="332"/>
      <c r="U63" s="148"/>
      <c r="V63" s="332"/>
      <c r="W63" s="332"/>
      <c r="X63" s="355"/>
    </row>
    <row r="64" spans="1:24" ht="14.7" customHeight="1" x14ac:dyDescent="0.25">
      <c r="A64" s="336"/>
      <c r="B64" s="332"/>
      <c r="C64" s="332"/>
      <c r="D64" s="332"/>
      <c r="E64" s="332"/>
      <c r="F64" s="332"/>
      <c r="G64" s="148"/>
      <c r="H64" s="336"/>
      <c r="I64" s="336"/>
      <c r="J64" s="265">
        <f t="shared" si="0"/>
        <v>0</v>
      </c>
      <c r="K64" s="265" t="str">
        <f t="shared" si="1"/>
        <v/>
      </c>
      <c r="L64" s="265"/>
      <c r="M64" s="353"/>
      <c r="N64" s="354"/>
      <c r="O64" s="336"/>
      <c r="P64" s="353"/>
      <c r="Q64" s="353"/>
      <c r="R64" s="147"/>
      <c r="S64" s="147"/>
      <c r="T64" s="332"/>
      <c r="U64" s="148"/>
      <c r="V64" s="332"/>
      <c r="W64" s="332"/>
      <c r="X64" s="355"/>
    </row>
    <row r="65" spans="1:24" ht="14.7" customHeight="1" x14ac:dyDescent="0.25">
      <c r="A65" s="336"/>
      <c r="B65" s="332"/>
      <c r="C65" s="332"/>
      <c r="D65" s="332"/>
      <c r="E65" s="332"/>
      <c r="F65" s="332"/>
      <c r="G65" s="148"/>
      <c r="H65" s="336"/>
      <c r="I65" s="336"/>
      <c r="J65" s="265">
        <f t="shared" si="0"/>
        <v>0</v>
      </c>
      <c r="K65" s="265" t="str">
        <f t="shared" si="1"/>
        <v/>
      </c>
      <c r="L65" s="265"/>
      <c r="M65" s="353"/>
      <c r="N65" s="354"/>
      <c r="O65" s="336"/>
      <c r="P65" s="353"/>
      <c r="Q65" s="353"/>
      <c r="R65" s="147"/>
      <c r="S65" s="147"/>
      <c r="T65" s="332"/>
      <c r="U65" s="148"/>
      <c r="V65" s="332"/>
      <c r="W65" s="332"/>
      <c r="X65" s="355"/>
    </row>
    <row r="66" spans="1:24" ht="14.7" customHeight="1" x14ac:dyDescent="0.25">
      <c r="A66" s="336"/>
      <c r="B66" s="332"/>
      <c r="C66" s="332"/>
      <c r="D66" s="332"/>
      <c r="E66" s="332"/>
      <c r="F66" s="332"/>
      <c r="G66" s="148"/>
      <c r="H66" s="336"/>
      <c r="I66" s="336"/>
      <c r="J66" s="265">
        <f t="shared" si="0"/>
        <v>0</v>
      </c>
      <c r="K66" s="265" t="str">
        <f t="shared" si="1"/>
        <v/>
      </c>
      <c r="L66" s="265"/>
      <c r="M66" s="353"/>
      <c r="N66" s="354"/>
      <c r="O66" s="336"/>
      <c r="P66" s="353"/>
      <c r="Q66" s="353"/>
      <c r="R66" s="147"/>
      <c r="S66" s="147"/>
      <c r="T66" s="332"/>
      <c r="U66" s="148"/>
      <c r="V66" s="332"/>
      <c r="W66" s="332"/>
      <c r="X66" s="355"/>
    </row>
    <row r="67" spans="1:24" ht="14.7" customHeight="1" x14ac:dyDescent="0.25">
      <c r="A67" s="336"/>
      <c r="B67" s="332"/>
      <c r="C67" s="332"/>
      <c r="D67" s="332"/>
      <c r="E67" s="332"/>
      <c r="F67" s="332"/>
      <c r="G67" s="148"/>
      <c r="H67" s="336"/>
      <c r="I67" s="336"/>
      <c r="J67" s="265">
        <f t="shared" si="0"/>
        <v>0</v>
      </c>
      <c r="K67" s="265" t="str">
        <f t="shared" si="1"/>
        <v/>
      </c>
      <c r="L67" s="265"/>
      <c r="M67" s="353"/>
      <c r="N67" s="354"/>
      <c r="O67" s="336"/>
      <c r="P67" s="353"/>
      <c r="Q67" s="353"/>
      <c r="R67" s="147"/>
      <c r="S67" s="147"/>
      <c r="T67" s="332"/>
      <c r="U67" s="148"/>
      <c r="V67" s="332"/>
      <c r="W67" s="332"/>
      <c r="X67" s="355"/>
    </row>
    <row r="68" spans="1:24" ht="14.7" customHeight="1" x14ac:dyDescent="0.25">
      <c r="A68" s="336"/>
      <c r="B68" s="332"/>
      <c r="C68" s="332"/>
      <c r="D68" s="332"/>
      <c r="E68" s="332"/>
      <c r="F68" s="332"/>
      <c r="G68" s="148"/>
      <c r="H68" s="336"/>
      <c r="I68" s="336"/>
      <c r="J68" s="265">
        <f t="shared" si="0"/>
        <v>0</v>
      </c>
      <c r="K68" s="265" t="str">
        <f t="shared" si="1"/>
        <v/>
      </c>
      <c r="L68" s="265"/>
      <c r="M68" s="353"/>
      <c r="N68" s="354"/>
      <c r="O68" s="336"/>
      <c r="P68" s="353"/>
      <c r="Q68" s="353"/>
      <c r="R68" s="147"/>
      <c r="S68" s="147"/>
      <c r="T68" s="332"/>
      <c r="U68" s="148"/>
      <c r="V68" s="332"/>
      <c r="W68" s="332"/>
      <c r="X68" s="355"/>
    </row>
    <row r="69" spans="1:24" ht="14.7" customHeight="1" x14ac:dyDescent="0.25">
      <c r="A69" s="336"/>
      <c r="B69" s="332"/>
      <c r="C69" s="332"/>
      <c r="D69" s="332"/>
      <c r="E69" s="332"/>
      <c r="F69" s="332"/>
      <c r="G69" s="148"/>
      <c r="H69" s="336"/>
      <c r="I69" s="336"/>
      <c r="J69" s="265">
        <f t="shared" si="0"/>
        <v>0</v>
      </c>
      <c r="K69" s="265" t="str">
        <f t="shared" si="1"/>
        <v/>
      </c>
      <c r="L69" s="265"/>
      <c r="M69" s="353"/>
      <c r="N69" s="354"/>
      <c r="O69" s="336"/>
      <c r="P69" s="353"/>
      <c r="Q69" s="353"/>
      <c r="R69" s="147"/>
      <c r="S69" s="147"/>
      <c r="T69" s="332"/>
      <c r="U69" s="148"/>
      <c r="V69" s="332"/>
      <c r="W69" s="332"/>
      <c r="X69" s="355"/>
    </row>
    <row r="70" spans="1:24" ht="14.7" customHeight="1" x14ac:dyDescent="0.25">
      <c r="A70" s="336"/>
      <c r="B70" s="332"/>
      <c r="C70" s="332"/>
      <c r="D70" s="332"/>
      <c r="E70" s="332"/>
      <c r="F70" s="332"/>
      <c r="G70" s="148"/>
      <c r="H70" s="336"/>
      <c r="I70" s="336"/>
      <c r="J70" s="265">
        <f t="shared" si="0"/>
        <v>0</v>
      </c>
      <c r="K70" s="265" t="str">
        <f t="shared" si="1"/>
        <v/>
      </c>
      <c r="L70" s="265"/>
      <c r="M70" s="353"/>
      <c r="N70" s="354"/>
      <c r="O70" s="336"/>
      <c r="P70" s="353"/>
      <c r="Q70" s="353"/>
      <c r="R70" s="147"/>
      <c r="S70" s="147"/>
      <c r="T70" s="332"/>
      <c r="U70" s="148"/>
      <c r="V70" s="332"/>
      <c r="W70" s="332"/>
      <c r="X70" s="355"/>
    </row>
    <row r="71" spans="1:24" ht="14.7" customHeight="1" x14ac:dyDescent="0.25">
      <c r="A71" s="336"/>
      <c r="B71" s="332"/>
      <c r="C71" s="332"/>
      <c r="D71" s="332"/>
      <c r="E71" s="332"/>
      <c r="F71" s="332"/>
      <c r="G71" s="148"/>
      <c r="H71" s="336"/>
      <c r="I71" s="336"/>
      <c r="J71" s="265">
        <f t="shared" si="0"/>
        <v>0</v>
      </c>
      <c r="K71" s="265" t="str">
        <f t="shared" si="1"/>
        <v/>
      </c>
      <c r="L71" s="265"/>
      <c r="M71" s="353"/>
      <c r="N71" s="354"/>
      <c r="O71" s="336"/>
      <c r="P71" s="353"/>
      <c r="Q71" s="353"/>
      <c r="R71" s="147"/>
      <c r="S71" s="147"/>
      <c r="T71" s="332"/>
      <c r="U71" s="148"/>
      <c r="V71" s="332"/>
      <c r="W71" s="332"/>
      <c r="X71" s="355"/>
    </row>
    <row r="72" spans="1:24" ht="14.7" customHeight="1" x14ac:dyDescent="0.25">
      <c r="A72" s="336"/>
      <c r="B72" s="332"/>
      <c r="C72" s="332"/>
      <c r="D72" s="332"/>
      <c r="E72" s="332"/>
      <c r="F72" s="332"/>
      <c r="G72" s="148"/>
      <c r="H72" s="336"/>
      <c r="I72" s="336"/>
      <c r="J72" s="265">
        <f t="shared" si="0"/>
        <v>0</v>
      </c>
      <c r="K72" s="265" t="str">
        <f t="shared" si="1"/>
        <v/>
      </c>
      <c r="L72" s="265"/>
      <c r="M72" s="353"/>
      <c r="N72" s="354"/>
      <c r="O72" s="336"/>
      <c r="P72" s="353"/>
      <c r="Q72" s="353"/>
      <c r="R72" s="147"/>
      <c r="S72" s="147"/>
      <c r="T72" s="332"/>
      <c r="U72" s="148"/>
      <c r="V72" s="332"/>
      <c r="W72" s="332"/>
      <c r="X72" s="355"/>
    </row>
    <row r="73" spans="1:24" ht="14.7" customHeight="1" x14ac:dyDescent="0.25">
      <c r="A73" s="336"/>
      <c r="B73" s="332"/>
      <c r="C73" s="332"/>
      <c r="D73" s="332"/>
      <c r="E73" s="332"/>
      <c r="F73" s="332"/>
      <c r="G73" s="148"/>
      <c r="H73" s="336"/>
      <c r="I73" s="336"/>
      <c r="J73" s="265">
        <f t="shared" si="0"/>
        <v>0</v>
      </c>
      <c r="K73" s="265" t="str">
        <f t="shared" si="1"/>
        <v/>
      </c>
      <c r="L73" s="265"/>
      <c r="M73" s="353"/>
      <c r="N73" s="354"/>
      <c r="O73" s="336"/>
      <c r="P73" s="353"/>
      <c r="Q73" s="353"/>
      <c r="R73" s="147"/>
      <c r="S73" s="147"/>
      <c r="T73" s="332"/>
      <c r="U73" s="148"/>
      <c r="V73" s="332"/>
      <c r="W73" s="332"/>
      <c r="X73" s="355"/>
    </row>
    <row r="74" spans="1:24" ht="14.7" customHeight="1" x14ac:dyDescent="0.25">
      <c r="A74" s="336"/>
      <c r="B74" s="332"/>
      <c r="C74" s="332"/>
      <c r="D74" s="332"/>
      <c r="E74" s="332"/>
      <c r="F74" s="332"/>
      <c r="G74" s="148"/>
      <c r="H74" s="336"/>
      <c r="I74" s="336"/>
      <c r="J74" s="265">
        <f t="shared" ref="J74:J137" si="2">H74*I74</f>
        <v>0</v>
      </c>
      <c r="K74" s="265" t="str">
        <f t="shared" ref="K74:K137" si="3">IF(
    OR(
        AND(H74=1, I74&lt;=3),
        AND(H74=2, I74&lt;=2),
        AND(H74=3, I74=1),
        AND(H74=4, I74=1),
        AND(H74=5, I74=1)
    ),
    "Low",
IF(
    OR(
        AND(H74=1, I74&gt;=4),
        AND(H74=2, I74&gt;=3),
        AND(H74=3, I74=2),
        AND(H74=3, I74=3),
        AND(H74=4, I74=2),
        AND(H74=5, I74=2)
    ),
    "Medium",
IF(
    OR(
        AND(H74=3, I74=4),
        AND(H74=4, I74=3),
        AND(H74=5, I74=3),
        AND(H74=4, I74=4),
        AND(H74=3, I74=5)
    ),
    "High",
IF(
    OR(
        AND(H74=4, I74=5),
        AND(H74=5, I74&gt;=4)
    ),
    "Critical",
""
))))</f>
        <v/>
      </c>
      <c r="L74" s="265"/>
      <c r="M74" s="353"/>
      <c r="N74" s="354"/>
      <c r="O74" s="336"/>
      <c r="P74" s="353"/>
      <c r="Q74" s="353"/>
      <c r="R74" s="147"/>
      <c r="S74" s="147"/>
      <c r="T74" s="332"/>
      <c r="U74" s="148"/>
      <c r="V74" s="332"/>
      <c r="W74" s="332"/>
      <c r="X74" s="355"/>
    </row>
    <row r="75" spans="1:24" ht="14.7" customHeight="1" x14ac:dyDescent="0.25">
      <c r="A75" s="336"/>
      <c r="B75" s="332"/>
      <c r="C75" s="332"/>
      <c r="D75" s="332"/>
      <c r="E75" s="332"/>
      <c r="F75" s="332"/>
      <c r="G75" s="148"/>
      <c r="H75" s="336"/>
      <c r="I75" s="336"/>
      <c r="J75" s="265">
        <f t="shared" si="2"/>
        <v>0</v>
      </c>
      <c r="K75" s="265" t="str">
        <f t="shared" si="3"/>
        <v/>
      </c>
      <c r="L75" s="265"/>
      <c r="M75" s="353"/>
      <c r="N75" s="354"/>
      <c r="O75" s="336"/>
      <c r="P75" s="353"/>
      <c r="Q75" s="353"/>
      <c r="R75" s="147"/>
      <c r="S75" s="147"/>
      <c r="T75" s="332"/>
      <c r="U75" s="148"/>
      <c r="V75" s="332"/>
      <c r="W75" s="332"/>
      <c r="X75" s="355"/>
    </row>
    <row r="76" spans="1:24" ht="14.7" customHeight="1" x14ac:dyDescent="0.25">
      <c r="A76" s="336"/>
      <c r="B76" s="332"/>
      <c r="C76" s="332"/>
      <c r="D76" s="332"/>
      <c r="E76" s="332"/>
      <c r="F76" s="332"/>
      <c r="G76" s="148"/>
      <c r="H76" s="336"/>
      <c r="I76" s="336"/>
      <c r="J76" s="265">
        <f t="shared" si="2"/>
        <v>0</v>
      </c>
      <c r="K76" s="265" t="str">
        <f t="shared" si="3"/>
        <v/>
      </c>
      <c r="L76" s="265"/>
      <c r="M76" s="353"/>
      <c r="N76" s="354"/>
      <c r="O76" s="336"/>
      <c r="P76" s="353"/>
      <c r="Q76" s="353"/>
      <c r="R76" s="147"/>
      <c r="S76" s="147"/>
      <c r="T76" s="332"/>
      <c r="U76" s="148"/>
      <c r="V76" s="332"/>
      <c r="W76" s="332"/>
      <c r="X76" s="355"/>
    </row>
    <row r="77" spans="1:24" ht="14.7" customHeight="1" x14ac:dyDescent="0.25">
      <c r="A77" s="336"/>
      <c r="B77" s="332"/>
      <c r="C77" s="332"/>
      <c r="D77" s="332"/>
      <c r="E77" s="332"/>
      <c r="F77" s="332"/>
      <c r="G77" s="148"/>
      <c r="H77" s="336"/>
      <c r="I77" s="336"/>
      <c r="J77" s="265">
        <f t="shared" si="2"/>
        <v>0</v>
      </c>
      <c r="K77" s="265" t="str">
        <f t="shared" si="3"/>
        <v/>
      </c>
      <c r="L77" s="265"/>
      <c r="M77" s="353"/>
      <c r="N77" s="354"/>
      <c r="O77" s="336"/>
      <c r="P77" s="353"/>
      <c r="Q77" s="353"/>
      <c r="R77" s="147"/>
      <c r="S77" s="147"/>
      <c r="T77" s="332"/>
      <c r="U77" s="148"/>
      <c r="V77" s="332"/>
      <c r="W77" s="332"/>
      <c r="X77" s="355"/>
    </row>
    <row r="78" spans="1:24" ht="14.7" customHeight="1" x14ac:dyDescent="0.25">
      <c r="A78" s="336"/>
      <c r="B78" s="332"/>
      <c r="C78" s="332"/>
      <c r="D78" s="332"/>
      <c r="E78" s="332"/>
      <c r="F78" s="332"/>
      <c r="G78" s="148"/>
      <c r="H78" s="336"/>
      <c r="I78" s="336"/>
      <c r="J78" s="265">
        <f t="shared" si="2"/>
        <v>0</v>
      </c>
      <c r="K78" s="265" t="str">
        <f t="shared" si="3"/>
        <v/>
      </c>
      <c r="L78" s="265"/>
      <c r="M78" s="353"/>
      <c r="N78" s="354"/>
      <c r="O78" s="336"/>
      <c r="P78" s="353"/>
      <c r="Q78" s="353"/>
      <c r="R78" s="147"/>
      <c r="S78" s="147"/>
      <c r="T78" s="332"/>
      <c r="U78" s="148"/>
      <c r="V78" s="332"/>
      <c r="W78" s="332"/>
      <c r="X78" s="355"/>
    </row>
    <row r="79" spans="1:24" ht="14.7" customHeight="1" x14ac:dyDescent="0.25">
      <c r="A79" s="336"/>
      <c r="B79" s="332"/>
      <c r="C79" s="332"/>
      <c r="D79" s="332"/>
      <c r="E79" s="332"/>
      <c r="F79" s="332"/>
      <c r="G79" s="148"/>
      <c r="H79" s="336"/>
      <c r="I79" s="336"/>
      <c r="J79" s="265">
        <f t="shared" si="2"/>
        <v>0</v>
      </c>
      <c r="K79" s="265" t="str">
        <f t="shared" si="3"/>
        <v/>
      </c>
      <c r="L79" s="265"/>
      <c r="M79" s="353"/>
      <c r="N79" s="354"/>
      <c r="O79" s="336"/>
      <c r="P79" s="353"/>
      <c r="Q79" s="353"/>
      <c r="R79" s="147"/>
      <c r="S79" s="147"/>
      <c r="T79" s="332"/>
      <c r="U79" s="148"/>
      <c r="V79" s="332"/>
      <c r="W79" s="332"/>
      <c r="X79" s="355"/>
    </row>
    <row r="80" spans="1:24" ht="14.7" customHeight="1" x14ac:dyDescent="0.25">
      <c r="A80" s="336"/>
      <c r="B80" s="332"/>
      <c r="C80" s="332"/>
      <c r="D80" s="332"/>
      <c r="E80" s="332"/>
      <c r="F80" s="332"/>
      <c r="G80" s="148"/>
      <c r="H80" s="336"/>
      <c r="I80" s="336"/>
      <c r="J80" s="265">
        <f t="shared" si="2"/>
        <v>0</v>
      </c>
      <c r="K80" s="265" t="str">
        <f t="shared" si="3"/>
        <v/>
      </c>
      <c r="L80" s="265"/>
      <c r="M80" s="353"/>
      <c r="N80" s="354"/>
      <c r="O80" s="336"/>
      <c r="P80" s="353"/>
      <c r="Q80" s="353"/>
      <c r="R80" s="147"/>
      <c r="S80" s="147"/>
      <c r="T80" s="332"/>
      <c r="U80" s="148"/>
      <c r="V80" s="332"/>
      <c r="W80" s="332"/>
      <c r="X80" s="355"/>
    </row>
    <row r="81" spans="1:24" ht="14.7" customHeight="1" x14ac:dyDescent="0.25">
      <c r="A81" s="336"/>
      <c r="B81" s="332"/>
      <c r="C81" s="332"/>
      <c r="D81" s="332"/>
      <c r="E81" s="332"/>
      <c r="F81" s="332"/>
      <c r="G81" s="148"/>
      <c r="H81" s="336"/>
      <c r="I81" s="336"/>
      <c r="J81" s="265">
        <f t="shared" si="2"/>
        <v>0</v>
      </c>
      <c r="K81" s="265" t="str">
        <f t="shared" si="3"/>
        <v/>
      </c>
      <c r="L81" s="265"/>
      <c r="M81" s="353"/>
      <c r="N81" s="354"/>
      <c r="O81" s="336"/>
      <c r="P81" s="353"/>
      <c r="Q81" s="353"/>
      <c r="R81" s="147"/>
      <c r="S81" s="147"/>
      <c r="T81" s="332"/>
      <c r="U81" s="148"/>
      <c r="V81" s="332"/>
      <c r="W81" s="332"/>
      <c r="X81" s="355"/>
    </row>
    <row r="82" spans="1:24" ht="14.7" customHeight="1" x14ac:dyDescent="0.25">
      <c r="A82" s="336"/>
      <c r="B82" s="332"/>
      <c r="C82" s="332"/>
      <c r="D82" s="332"/>
      <c r="E82" s="332"/>
      <c r="F82" s="332"/>
      <c r="G82" s="148"/>
      <c r="H82" s="336"/>
      <c r="I82" s="336"/>
      <c r="J82" s="265">
        <f t="shared" si="2"/>
        <v>0</v>
      </c>
      <c r="K82" s="265" t="str">
        <f t="shared" si="3"/>
        <v/>
      </c>
      <c r="L82" s="265"/>
      <c r="M82" s="353"/>
      <c r="N82" s="354"/>
      <c r="O82" s="336"/>
      <c r="P82" s="353"/>
      <c r="Q82" s="353"/>
      <c r="R82" s="147"/>
      <c r="S82" s="147"/>
      <c r="T82" s="332"/>
      <c r="U82" s="148"/>
      <c r="V82" s="332"/>
      <c r="W82" s="332"/>
      <c r="X82" s="355"/>
    </row>
    <row r="83" spans="1:24" ht="14.7" customHeight="1" x14ac:dyDescent="0.25">
      <c r="A83" s="336"/>
      <c r="B83" s="332"/>
      <c r="C83" s="332"/>
      <c r="D83" s="332"/>
      <c r="E83" s="332"/>
      <c r="F83" s="332"/>
      <c r="G83" s="148"/>
      <c r="H83" s="336"/>
      <c r="I83" s="336"/>
      <c r="J83" s="265">
        <f t="shared" si="2"/>
        <v>0</v>
      </c>
      <c r="K83" s="265" t="str">
        <f t="shared" si="3"/>
        <v/>
      </c>
      <c r="L83" s="265"/>
      <c r="M83" s="353"/>
      <c r="N83" s="354"/>
      <c r="O83" s="336"/>
      <c r="P83" s="353"/>
      <c r="Q83" s="353"/>
      <c r="R83" s="147"/>
      <c r="S83" s="147"/>
      <c r="T83" s="332"/>
      <c r="U83" s="148"/>
      <c r="V83" s="332"/>
      <c r="W83" s="332"/>
      <c r="X83" s="355"/>
    </row>
    <row r="84" spans="1:24" ht="14.7" customHeight="1" x14ac:dyDescent="0.25">
      <c r="A84" s="336"/>
      <c r="B84" s="332"/>
      <c r="C84" s="332"/>
      <c r="D84" s="332"/>
      <c r="E84" s="332"/>
      <c r="F84" s="332"/>
      <c r="G84" s="148"/>
      <c r="H84" s="336"/>
      <c r="I84" s="336"/>
      <c r="J84" s="265">
        <f t="shared" si="2"/>
        <v>0</v>
      </c>
      <c r="K84" s="265" t="str">
        <f t="shared" si="3"/>
        <v/>
      </c>
      <c r="L84" s="265"/>
      <c r="M84" s="353"/>
      <c r="N84" s="354"/>
      <c r="O84" s="336"/>
      <c r="P84" s="353"/>
      <c r="Q84" s="353"/>
      <c r="R84" s="147"/>
      <c r="S84" s="147"/>
      <c r="T84" s="332"/>
      <c r="U84" s="148"/>
      <c r="V84" s="332"/>
      <c r="W84" s="332"/>
      <c r="X84" s="355"/>
    </row>
    <row r="85" spans="1:24" ht="14.7" customHeight="1" x14ac:dyDescent="0.25">
      <c r="A85" s="336"/>
      <c r="B85" s="332"/>
      <c r="C85" s="332"/>
      <c r="D85" s="332"/>
      <c r="E85" s="332"/>
      <c r="F85" s="332"/>
      <c r="G85" s="148"/>
      <c r="H85" s="336"/>
      <c r="I85" s="336"/>
      <c r="J85" s="265">
        <f t="shared" si="2"/>
        <v>0</v>
      </c>
      <c r="K85" s="265" t="str">
        <f t="shared" si="3"/>
        <v/>
      </c>
      <c r="L85" s="265"/>
      <c r="M85" s="353"/>
      <c r="N85" s="354"/>
      <c r="O85" s="336"/>
      <c r="P85" s="353"/>
      <c r="Q85" s="353"/>
      <c r="R85" s="147"/>
      <c r="S85" s="147"/>
      <c r="T85" s="332"/>
      <c r="U85" s="148"/>
      <c r="V85" s="332"/>
      <c r="W85" s="332"/>
      <c r="X85" s="355"/>
    </row>
    <row r="86" spans="1:24" ht="14.7" customHeight="1" x14ac:dyDescent="0.25">
      <c r="A86" s="336"/>
      <c r="B86" s="332"/>
      <c r="C86" s="332"/>
      <c r="D86" s="332"/>
      <c r="E86" s="332"/>
      <c r="F86" s="332"/>
      <c r="G86" s="148"/>
      <c r="H86" s="336"/>
      <c r="I86" s="336"/>
      <c r="J86" s="265">
        <f t="shared" si="2"/>
        <v>0</v>
      </c>
      <c r="K86" s="265" t="str">
        <f t="shared" si="3"/>
        <v/>
      </c>
      <c r="L86" s="265"/>
      <c r="M86" s="353"/>
      <c r="N86" s="354"/>
      <c r="O86" s="336"/>
      <c r="P86" s="353"/>
      <c r="Q86" s="353"/>
      <c r="R86" s="147"/>
      <c r="S86" s="147"/>
      <c r="T86" s="332"/>
      <c r="U86" s="148"/>
      <c r="V86" s="332"/>
      <c r="W86" s="332"/>
      <c r="X86" s="355"/>
    </row>
    <row r="87" spans="1:24" ht="14.7" customHeight="1" x14ac:dyDescent="0.25">
      <c r="A87" s="336"/>
      <c r="B87" s="332"/>
      <c r="C87" s="332"/>
      <c r="D87" s="332"/>
      <c r="E87" s="332"/>
      <c r="F87" s="332"/>
      <c r="G87" s="148"/>
      <c r="H87" s="336"/>
      <c r="I87" s="336"/>
      <c r="J87" s="265">
        <f t="shared" si="2"/>
        <v>0</v>
      </c>
      <c r="K87" s="265" t="str">
        <f t="shared" si="3"/>
        <v/>
      </c>
      <c r="L87" s="265"/>
      <c r="M87" s="353"/>
      <c r="N87" s="354"/>
      <c r="O87" s="336"/>
      <c r="P87" s="353"/>
      <c r="Q87" s="353"/>
      <c r="R87" s="147"/>
      <c r="S87" s="147"/>
      <c r="T87" s="332"/>
      <c r="U87" s="148"/>
      <c r="V87" s="332"/>
      <c r="W87" s="332"/>
      <c r="X87" s="355"/>
    </row>
    <row r="88" spans="1:24" ht="14.7" customHeight="1" x14ac:dyDescent="0.25">
      <c r="A88" s="336"/>
      <c r="B88" s="332"/>
      <c r="C88" s="332"/>
      <c r="D88" s="332"/>
      <c r="E88" s="332"/>
      <c r="F88" s="332"/>
      <c r="G88" s="148"/>
      <c r="H88" s="336"/>
      <c r="I88" s="336"/>
      <c r="J88" s="265">
        <f t="shared" si="2"/>
        <v>0</v>
      </c>
      <c r="K88" s="265" t="str">
        <f t="shared" si="3"/>
        <v/>
      </c>
      <c r="L88" s="265"/>
      <c r="M88" s="353"/>
      <c r="N88" s="354"/>
      <c r="O88" s="336"/>
      <c r="P88" s="353"/>
      <c r="Q88" s="353"/>
      <c r="R88" s="147"/>
      <c r="S88" s="147"/>
      <c r="T88" s="332"/>
      <c r="U88" s="148"/>
      <c r="V88" s="332"/>
      <c r="W88" s="332"/>
      <c r="X88" s="355"/>
    </row>
    <row r="89" spans="1:24" ht="14.7" customHeight="1" x14ac:dyDescent="0.25">
      <c r="A89" s="336"/>
      <c r="B89" s="332"/>
      <c r="C89" s="332"/>
      <c r="D89" s="332"/>
      <c r="E89" s="332"/>
      <c r="F89" s="332"/>
      <c r="G89" s="148"/>
      <c r="H89" s="336"/>
      <c r="I89" s="336"/>
      <c r="J89" s="265">
        <f t="shared" si="2"/>
        <v>0</v>
      </c>
      <c r="K89" s="265" t="str">
        <f t="shared" si="3"/>
        <v/>
      </c>
      <c r="L89" s="265"/>
      <c r="M89" s="353"/>
      <c r="N89" s="354"/>
      <c r="O89" s="336"/>
      <c r="P89" s="353"/>
      <c r="Q89" s="353"/>
      <c r="R89" s="147"/>
      <c r="S89" s="147"/>
      <c r="T89" s="332"/>
      <c r="U89" s="148"/>
      <c r="V89" s="332"/>
      <c r="W89" s="332"/>
      <c r="X89" s="355"/>
    </row>
    <row r="90" spans="1:24" ht="14.7" customHeight="1" x14ac:dyDescent="0.25">
      <c r="A90" s="336"/>
      <c r="B90" s="332"/>
      <c r="C90" s="332"/>
      <c r="D90" s="332"/>
      <c r="E90" s="332"/>
      <c r="F90" s="332"/>
      <c r="G90" s="148"/>
      <c r="H90" s="336"/>
      <c r="I90" s="336"/>
      <c r="J90" s="265">
        <f t="shared" si="2"/>
        <v>0</v>
      </c>
      <c r="K90" s="265" t="str">
        <f t="shared" si="3"/>
        <v/>
      </c>
      <c r="L90" s="265"/>
      <c r="M90" s="353"/>
      <c r="N90" s="354"/>
      <c r="O90" s="336"/>
      <c r="P90" s="353"/>
      <c r="Q90" s="353"/>
      <c r="R90" s="147"/>
      <c r="S90" s="147"/>
      <c r="T90" s="332"/>
      <c r="U90" s="148"/>
      <c r="V90" s="332"/>
      <c r="W90" s="332"/>
      <c r="X90" s="355"/>
    </row>
    <row r="91" spans="1:24" ht="14.7" customHeight="1" x14ac:dyDescent="0.25">
      <c r="A91" s="336"/>
      <c r="B91" s="332"/>
      <c r="C91" s="332"/>
      <c r="D91" s="332"/>
      <c r="E91" s="332"/>
      <c r="F91" s="332"/>
      <c r="G91" s="148"/>
      <c r="H91" s="336"/>
      <c r="I91" s="336"/>
      <c r="J91" s="265">
        <f t="shared" si="2"/>
        <v>0</v>
      </c>
      <c r="K91" s="265" t="str">
        <f t="shared" si="3"/>
        <v/>
      </c>
      <c r="L91" s="265"/>
      <c r="M91" s="353"/>
      <c r="N91" s="354"/>
      <c r="O91" s="336"/>
      <c r="P91" s="353"/>
      <c r="Q91" s="353"/>
      <c r="R91" s="147"/>
      <c r="S91" s="147"/>
      <c r="T91" s="332"/>
      <c r="U91" s="148"/>
      <c r="V91" s="332"/>
      <c r="W91" s="332"/>
      <c r="X91" s="355"/>
    </row>
    <row r="92" spans="1:24" ht="14.7" customHeight="1" x14ac:dyDescent="0.25">
      <c r="A92" s="336"/>
      <c r="B92" s="332"/>
      <c r="C92" s="332"/>
      <c r="D92" s="332"/>
      <c r="E92" s="332"/>
      <c r="F92" s="332"/>
      <c r="G92" s="148"/>
      <c r="H92" s="336"/>
      <c r="I92" s="336"/>
      <c r="J92" s="265">
        <f t="shared" si="2"/>
        <v>0</v>
      </c>
      <c r="K92" s="265" t="str">
        <f t="shared" si="3"/>
        <v/>
      </c>
      <c r="L92" s="265"/>
      <c r="M92" s="353"/>
      <c r="N92" s="354"/>
      <c r="O92" s="336"/>
      <c r="P92" s="353"/>
      <c r="Q92" s="353"/>
      <c r="R92" s="147"/>
      <c r="S92" s="147"/>
      <c r="T92" s="332"/>
      <c r="U92" s="148"/>
      <c r="V92" s="332"/>
      <c r="W92" s="332"/>
      <c r="X92" s="355"/>
    </row>
    <row r="93" spans="1:24" ht="14.7" customHeight="1" x14ac:dyDescent="0.25">
      <c r="A93" s="336"/>
      <c r="B93" s="332"/>
      <c r="C93" s="332"/>
      <c r="D93" s="332"/>
      <c r="E93" s="332"/>
      <c r="F93" s="332"/>
      <c r="G93" s="148"/>
      <c r="H93" s="336"/>
      <c r="I93" s="336"/>
      <c r="J93" s="265">
        <f t="shared" si="2"/>
        <v>0</v>
      </c>
      <c r="K93" s="265" t="str">
        <f t="shared" si="3"/>
        <v/>
      </c>
      <c r="L93" s="265"/>
      <c r="M93" s="353"/>
      <c r="N93" s="354"/>
      <c r="O93" s="336"/>
      <c r="P93" s="353"/>
      <c r="Q93" s="353"/>
      <c r="R93" s="147"/>
      <c r="S93" s="147"/>
      <c r="T93" s="332"/>
      <c r="U93" s="148"/>
      <c r="V93" s="332"/>
      <c r="W93" s="332"/>
      <c r="X93" s="355"/>
    </row>
    <row r="94" spans="1:24" ht="14.7" customHeight="1" x14ac:dyDescent="0.25">
      <c r="A94" s="336"/>
      <c r="B94" s="332"/>
      <c r="C94" s="332"/>
      <c r="D94" s="332"/>
      <c r="E94" s="332"/>
      <c r="F94" s="332"/>
      <c r="G94" s="148"/>
      <c r="H94" s="336"/>
      <c r="I94" s="336"/>
      <c r="J94" s="265">
        <f t="shared" si="2"/>
        <v>0</v>
      </c>
      <c r="K94" s="265" t="str">
        <f t="shared" si="3"/>
        <v/>
      </c>
      <c r="L94" s="265"/>
      <c r="M94" s="353"/>
      <c r="N94" s="354"/>
      <c r="O94" s="336"/>
      <c r="P94" s="353"/>
      <c r="Q94" s="353"/>
      <c r="R94" s="147"/>
      <c r="S94" s="147"/>
      <c r="T94" s="332"/>
      <c r="U94" s="148"/>
      <c r="V94" s="332"/>
      <c r="W94" s="332"/>
      <c r="X94" s="355"/>
    </row>
    <row r="95" spans="1:24" ht="14.7" customHeight="1" x14ac:dyDescent="0.25">
      <c r="A95" s="336"/>
      <c r="B95" s="332"/>
      <c r="C95" s="332"/>
      <c r="D95" s="332"/>
      <c r="E95" s="332"/>
      <c r="F95" s="332"/>
      <c r="G95" s="148"/>
      <c r="H95" s="336"/>
      <c r="I95" s="336"/>
      <c r="J95" s="265">
        <f t="shared" si="2"/>
        <v>0</v>
      </c>
      <c r="K95" s="265" t="str">
        <f t="shared" si="3"/>
        <v/>
      </c>
      <c r="L95" s="265"/>
      <c r="M95" s="353"/>
      <c r="N95" s="354"/>
      <c r="O95" s="336"/>
      <c r="P95" s="353"/>
      <c r="Q95" s="353"/>
      <c r="R95" s="147"/>
      <c r="S95" s="147"/>
      <c r="T95" s="332"/>
      <c r="U95" s="148"/>
      <c r="V95" s="332"/>
      <c r="W95" s="332"/>
      <c r="X95" s="355"/>
    </row>
    <row r="96" spans="1:24" ht="14.7" customHeight="1" x14ac:dyDescent="0.25">
      <c r="A96" s="336"/>
      <c r="B96" s="332"/>
      <c r="C96" s="332"/>
      <c r="D96" s="332"/>
      <c r="E96" s="332"/>
      <c r="F96" s="332"/>
      <c r="G96" s="148"/>
      <c r="H96" s="336"/>
      <c r="I96" s="336"/>
      <c r="J96" s="265">
        <f t="shared" si="2"/>
        <v>0</v>
      </c>
      <c r="K96" s="265" t="str">
        <f t="shared" si="3"/>
        <v/>
      </c>
      <c r="L96" s="265"/>
      <c r="M96" s="353"/>
      <c r="N96" s="354"/>
      <c r="O96" s="336"/>
      <c r="P96" s="353"/>
      <c r="Q96" s="353"/>
      <c r="R96" s="147"/>
      <c r="S96" s="147"/>
      <c r="T96" s="332"/>
      <c r="U96" s="148"/>
      <c r="V96" s="332"/>
      <c r="W96" s="332"/>
      <c r="X96" s="355"/>
    </row>
    <row r="97" spans="1:24" ht="14.7" customHeight="1" x14ac:dyDescent="0.25">
      <c r="A97" s="336"/>
      <c r="B97" s="332"/>
      <c r="C97" s="332"/>
      <c r="D97" s="332"/>
      <c r="E97" s="332"/>
      <c r="F97" s="332"/>
      <c r="G97" s="148"/>
      <c r="H97" s="336"/>
      <c r="I97" s="336"/>
      <c r="J97" s="265">
        <f t="shared" si="2"/>
        <v>0</v>
      </c>
      <c r="K97" s="265" t="str">
        <f t="shared" si="3"/>
        <v/>
      </c>
      <c r="L97" s="265"/>
      <c r="M97" s="353"/>
      <c r="N97" s="354"/>
      <c r="O97" s="336"/>
      <c r="P97" s="353"/>
      <c r="Q97" s="353"/>
      <c r="R97" s="147"/>
      <c r="S97" s="147"/>
      <c r="T97" s="332"/>
      <c r="U97" s="148"/>
      <c r="V97" s="332"/>
      <c r="W97" s="332"/>
      <c r="X97" s="355"/>
    </row>
    <row r="98" spans="1:24" ht="14.7" customHeight="1" x14ac:dyDescent="0.25">
      <c r="A98" s="336"/>
      <c r="B98" s="332"/>
      <c r="C98" s="332"/>
      <c r="D98" s="332"/>
      <c r="E98" s="332"/>
      <c r="F98" s="332"/>
      <c r="G98" s="148"/>
      <c r="H98" s="336"/>
      <c r="I98" s="336"/>
      <c r="J98" s="265">
        <f t="shared" si="2"/>
        <v>0</v>
      </c>
      <c r="K98" s="265" t="str">
        <f t="shared" si="3"/>
        <v/>
      </c>
      <c r="L98" s="265"/>
      <c r="M98" s="353"/>
      <c r="N98" s="354"/>
      <c r="O98" s="336"/>
      <c r="P98" s="353"/>
      <c r="Q98" s="353"/>
      <c r="R98" s="147"/>
      <c r="S98" s="147"/>
      <c r="T98" s="332"/>
      <c r="U98" s="148"/>
      <c r="V98" s="332"/>
      <c r="W98" s="332"/>
      <c r="X98" s="355"/>
    </row>
    <row r="99" spans="1:24" ht="14.7" customHeight="1" x14ac:dyDescent="0.25">
      <c r="A99" s="336"/>
      <c r="B99" s="332"/>
      <c r="C99" s="332"/>
      <c r="D99" s="332"/>
      <c r="E99" s="332"/>
      <c r="F99" s="332"/>
      <c r="G99" s="148"/>
      <c r="H99" s="336"/>
      <c r="I99" s="336"/>
      <c r="J99" s="265">
        <f t="shared" si="2"/>
        <v>0</v>
      </c>
      <c r="K99" s="265" t="str">
        <f t="shared" si="3"/>
        <v/>
      </c>
      <c r="L99" s="265"/>
      <c r="M99" s="353"/>
      <c r="N99" s="354"/>
      <c r="O99" s="336"/>
      <c r="P99" s="353"/>
      <c r="Q99" s="353"/>
      <c r="R99" s="147"/>
      <c r="S99" s="147"/>
      <c r="T99" s="332"/>
      <c r="U99" s="148"/>
      <c r="V99" s="332"/>
      <c r="W99" s="332"/>
      <c r="X99" s="355"/>
    </row>
    <row r="100" spans="1:24" ht="14.7" customHeight="1" x14ac:dyDescent="0.25">
      <c r="A100" s="336"/>
      <c r="B100" s="332"/>
      <c r="C100" s="332"/>
      <c r="D100" s="332"/>
      <c r="E100" s="332"/>
      <c r="F100" s="332"/>
      <c r="G100" s="148"/>
      <c r="H100" s="336"/>
      <c r="I100" s="336"/>
      <c r="J100" s="265">
        <f t="shared" si="2"/>
        <v>0</v>
      </c>
      <c r="K100" s="265" t="str">
        <f t="shared" si="3"/>
        <v/>
      </c>
      <c r="L100" s="265"/>
      <c r="M100" s="353"/>
      <c r="N100" s="354"/>
      <c r="O100" s="336"/>
      <c r="P100" s="353"/>
      <c r="Q100" s="353"/>
      <c r="R100" s="147"/>
      <c r="S100" s="147"/>
      <c r="T100" s="332"/>
      <c r="U100" s="148"/>
      <c r="V100" s="332"/>
      <c r="W100" s="332"/>
      <c r="X100" s="355"/>
    </row>
    <row r="101" spans="1:24" ht="14.7" customHeight="1" x14ac:dyDescent="0.25">
      <c r="A101" s="336"/>
      <c r="B101" s="332"/>
      <c r="C101" s="332"/>
      <c r="D101" s="332"/>
      <c r="E101" s="332"/>
      <c r="F101" s="332"/>
      <c r="G101" s="148"/>
      <c r="H101" s="336"/>
      <c r="I101" s="336"/>
      <c r="J101" s="265">
        <f t="shared" si="2"/>
        <v>0</v>
      </c>
      <c r="K101" s="265" t="str">
        <f t="shared" si="3"/>
        <v/>
      </c>
      <c r="L101" s="265"/>
      <c r="M101" s="353"/>
      <c r="N101" s="354"/>
      <c r="O101" s="336"/>
      <c r="P101" s="353"/>
      <c r="Q101" s="353"/>
      <c r="R101" s="147"/>
      <c r="S101" s="147"/>
      <c r="T101" s="332"/>
      <c r="U101" s="148"/>
      <c r="V101" s="332"/>
      <c r="W101" s="332"/>
      <c r="X101" s="355"/>
    </row>
    <row r="102" spans="1:24" ht="14.7" customHeight="1" x14ac:dyDescent="0.25">
      <c r="A102" s="336"/>
      <c r="B102" s="332"/>
      <c r="C102" s="332"/>
      <c r="D102" s="332"/>
      <c r="E102" s="332"/>
      <c r="F102" s="332"/>
      <c r="G102" s="148"/>
      <c r="H102" s="336"/>
      <c r="I102" s="336"/>
      <c r="J102" s="265">
        <f t="shared" si="2"/>
        <v>0</v>
      </c>
      <c r="K102" s="265" t="str">
        <f t="shared" si="3"/>
        <v/>
      </c>
      <c r="L102" s="265"/>
      <c r="M102" s="353"/>
      <c r="N102" s="354"/>
      <c r="O102" s="336"/>
      <c r="P102" s="353"/>
      <c r="Q102" s="353"/>
      <c r="R102" s="147"/>
      <c r="S102" s="147"/>
      <c r="T102" s="332"/>
      <c r="U102" s="148"/>
      <c r="V102" s="332"/>
      <c r="W102" s="332"/>
      <c r="X102" s="355"/>
    </row>
    <row r="103" spans="1:24" ht="14.7" customHeight="1" x14ac:dyDescent="0.25">
      <c r="A103" s="336"/>
      <c r="B103" s="332"/>
      <c r="C103" s="332"/>
      <c r="D103" s="332"/>
      <c r="E103" s="332"/>
      <c r="F103" s="332"/>
      <c r="G103" s="148"/>
      <c r="H103" s="336"/>
      <c r="I103" s="336"/>
      <c r="J103" s="265">
        <f t="shared" si="2"/>
        <v>0</v>
      </c>
      <c r="K103" s="265" t="str">
        <f t="shared" si="3"/>
        <v/>
      </c>
      <c r="L103" s="265"/>
      <c r="M103" s="353"/>
      <c r="N103" s="354"/>
      <c r="O103" s="336"/>
      <c r="P103" s="353"/>
      <c r="Q103" s="353"/>
      <c r="R103" s="147"/>
      <c r="S103" s="147"/>
      <c r="T103" s="332"/>
      <c r="U103" s="148"/>
      <c r="V103" s="332"/>
      <c r="W103" s="332"/>
      <c r="X103" s="355"/>
    </row>
    <row r="104" spans="1:24" ht="14.7" customHeight="1" x14ac:dyDescent="0.25">
      <c r="A104" s="336"/>
      <c r="B104" s="332"/>
      <c r="C104" s="332"/>
      <c r="D104" s="332"/>
      <c r="E104" s="332"/>
      <c r="F104" s="332"/>
      <c r="G104" s="148"/>
      <c r="H104" s="336"/>
      <c r="I104" s="336"/>
      <c r="J104" s="265">
        <f t="shared" si="2"/>
        <v>0</v>
      </c>
      <c r="K104" s="265" t="str">
        <f t="shared" si="3"/>
        <v/>
      </c>
      <c r="L104" s="265"/>
      <c r="M104" s="353"/>
      <c r="N104" s="354"/>
      <c r="O104" s="336"/>
      <c r="P104" s="353"/>
      <c r="Q104" s="353"/>
      <c r="R104" s="147"/>
      <c r="S104" s="147"/>
      <c r="T104" s="332"/>
      <c r="U104" s="148"/>
      <c r="V104" s="332"/>
      <c r="W104" s="332"/>
      <c r="X104" s="355"/>
    </row>
    <row r="105" spans="1:24" ht="14.7" customHeight="1" x14ac:dyDescent="0.25">
      <c r="A105" s="336"/>
      <c r="B105" s="332"/>
      <c r="C105" s="332"/>
      <c r="D105" s="332"/>
      <c r="E105" s="332"/>
      <c r="F105" s="332"/>
      <c r="G105" s="148"/>
      <c r="H105" s="336"/>
      <c r="I105" s="336"/>
      <c r="J105" s="265">
        <f t="shared" si="2"/>
        <v>0</v>
      </c>
      <c r="K105" s="265" t="str">
        <f t="shared" si="3"/>
        <v/>
      </c>
      <c r="L105" s="265"/>
      <c r="M105" s="353"/>
      <c r="N105" s="354"/>
      <c r="O105" s="336"/>
      <c r="P105" s="353"/>
      <c r="Q105" s="353"/>
      <c r="R105" s="147"/>
      <c r="S105" s="147"/>
      <c r="T105" s="332"/>
      <c r="U105" s="148"/>
      <c r="V105" s="332"/>
      <c r="W105" s="332"/>
      <c r="X105" s="355"/>
    </row>
    <row r="106" spans="1:24" ht="14.7" customHeight="1" x14ac:dyDescent="0.25">
      <c r="A106" s="336"/>
      <c r="B106" s="332"/>
      <c r="C106" s="332"/>
      <c r="D106" s="332"/>
      <c r="E106" s="332"/>
      <c r="F106" s="332"/>
      <c r="G106" s="148"/>
      <c r="H106" s="336"/>
      <c r="I106" s="336"/>
      <c r="J106" s="265">
        <f t="shared" si="2"/>
        <v>0</v>
      </c>
      <c r="K106" s="265" t="str">
        <f t="shared" si="3"/>
        <v/>
      </c>
      <c r="L106" s="265"/>
      <c r="M106" s="353"/>
      <c r="N106" s="354"/>
      <c r="O106" s="336"/>
      <c r="P106" s="353"/>
      <c r="Q106" s="353"/>
      <c r="R106" s="147"/>
      <c r="S106" s="147"/>
      <c r="T106" s="332"/>
      <c r="U106" s="148"/>
      <c r="V106" s="332"/>
      <c r="W106" s="332"/>
      <c r="X106" s="355"/>
    </row>
    <row r="107" spans="1:24" ht="14.7" customHeight="1" x14ac:dyDescent="0.25">
      <c r="A107" s="336"/>
      <c r="B107" s="332"/>
      <c r="C107" s="332"/>
      <c r="D107" s="332"/>
      <c r="E107" s="332"/>
      <c r="F107" s="332"/>
      <c r="G107" s="148"/>
      <c r="H107" s="336"/>
      <c r="I107" s="336"/>
      <c r="J107" s="265">
        <f t="shared" si="2"/>
        <v>0</v>
      </c>
      <c r="K107" s="265" t="str">
        <f t="shared" si="3"/>
        <v/>
      </c>
      <c r="L107" s="265"/>
      <c r="M107" s="353"/>
      <c r="N107" s="354"/>
      <c r="O107" s="336"/>
      <c r="P107" s="353"/>
      <c r="Q107" s="353"/>
      <c r="R107" s="147"/>
      <c r="S107" s="147"/>
      <c r="T107" s="332"/>
      <c r="U107" s="148"/>
      <c r="V107" s="332"/>
      <c r="W107" s="332"/>
      <c r="X107" s="355"/>
    </row>
    <row r="108" spans="1:24" ht="14.7" customHeight="1" x14ac:dyDescent="0.25">
      <c r="A108" s="336"/>
      <c r="B108" s="332"/>
      <c r="C108" s="332"/>
      <c r="D108" s="332"/>
      <c r="E108" s="332"/>
      <c r="F108" s="332"/>
      <c r="G108" s="148"/>
      <c r="H108" s="336"/>
      <c r="I108" s="336"/>
      <c r="J108" s="265">
        <f t="shared" si="2"/>
        <v>0</v>
      </c>
      <c r="K108" s="265" t="str">
        <f t="shared" si="3"/>
        <v/>
      </c>
      <c r="L108" s="265"/>
      <c r="M108" s="353"/>
      <c r="N108" s="354"/>
      <c r="O108" s="336"/>
      <c r="P108" s="353"/>
      <c r="Q108" s="353"/>
      <c r="R108" s="147"/>
      <c r="S108" s="147"/>
      <c r="T108" s="332"/>
      <c r="U108" s="148"/>
      <c r="V108" s="332"/>
      <c r="W108" s="332"/>
      <c r="X108" s="355"/>
    </row>
    <row r="109" spans="1:24" ht="14.7" customHeight="1" x14ac:dyDescent="0.25">
      <c r="A109" s="336"/>
      <c r="B109" s="332"/>
      <c r="C109" s="332"/>
      <c r="D109" s="332"/>
      <c r="E109" s="332"/>
      <c r="F109" s="332"/>
      <c r="G109" s="148"/>
      <c r="H109" s="336"/>
      <c r="I109" s="336"/>
      <c r="J109" s="265">
        <f t="shared" si="2"/>
        <v>0</v>
      </c>
      <c r="K109" s="265" t="str">
        <f t="shared" si="3"/>
        <v/>
      </c>
      <c r="L109" s="265"/>
      <c r="M109" s="353"/>
      <c r="N109" s="354"/>
      <c r="O109" s="336"/>
      <c r="P109" s="353"/>
      <c r="Q109" s="353"/>
      <c r="R109" s="147"/>
      <c r="S109" s="147"/>
      <c r="T109" s="332"/>
      <c r="U109" s="148"/>
      <c r="V109" s="332"/>
      <c r="W109" s="332"/>
      <c r="X109" s="355"/>
    </row>
    <row r="110" spans="1:24" ht="14.7" customHeight="1" x14ac:dyDescent="0.25">
      <c r="A110" s="336"/>
      <c r="B110" s="332"/>
      <c r="C110" s="332"/>
      <c r="D110" s="332"/>
      <c r="E110" s="332"/>
      <c r="F110" s="332"/>
      <c r="G110" s="148"/>
      <c r="H110" s="336"/>
      <c r="I110" s="336"/>
      <c r="J110" s="265">
        <f t="shared" si="2"/>
        <v>0</v>
      </c>
      <c r="K110" s="265" t="str">
        <f t="shared" si="3"/>
        <v/>
      </c>
      <c r="L110" s="265"/>
      <c r="M110" s="353"/>
      <c r="N110" s="354"/>
      <c r="O110" s="336"/>
      <c r="P110" s="353"/>
      <c r="Q110" s="353"/>
      <c r="R110" s="147"/>
      <c r="S110" s="147"/>
      <c r="T110" s="332"/>
      <c r="U110" s="148"/>
      <c r="V110" s="332"/>
      <c r="W110" s="332"/>
      <c r="X110" s="355"/>
    </row>
    <row r="111" spans="1:24" ht="14.7" customHeight="1" x14ac:dyDescent="0.25">
      <c r="A111" s="336"/>
      <c r="B111" s="332"/>
      <c r="C111" s="332"/>
      <c r="D111" s="332"/>
      <c r="E111" s="332"/>
      <c r="F111" s="332"/>
      <c r="G111" s="148"/>
      <c r="H111" s="336"/>
      <c r="I111" s="336"/>
      <c r="J111" s="265">
        <f t="shared" si="2"/>
        <v>0</v>
      </c>
      <c r="K111" s="265" t="str">
        <f t="shared" si="3"/>
        <v/>
      </c>
      <c r="L111" s="265"/>
      <c r="M111" s="353"/>
      <c r="N111" s="354"/>
      <c r="O111" s="336"/>
      <c r="P111" s="353"/>
      <c r="Q111" s="353"/>
      <c r="R111" s="147"/>
      <c r="S111" s="147"/>
      <c r="T111" s="332"/>
      <c r="U111" s="148"/>
      <c r="V111" s="332"/>
      <c r="W111" s="332"/>
      <c r="X111" s="355"/>
    </row>
    <row r="112" spans="1:24" ht="14.7" customHeight="1" x14ac:dyDescent="0.25">
      <c r="A112" s="336"/>
      <c r="B112" s="332"/>
      <c r="C112" s="332"/>
      <c r="D112" s="332"/>
      <c r="E112" s="332"/>
      <c r="F112" s="332"/>
      <c r="G112" s="148"/>
      <c r="H112" s="336"/>
      <c r="I112" s="336"/>
      <c r="J112" s="265">
        <f t="shared" si="2"/>
        <v>0</v>
      </c>
      <c r="K112" s="265" t="str">
        <f t="shared" si="3"/>
        <v/>
      </c>
      <c r="L112" s="265"/>
      <c r="M112" s="353"/>
      <c r="N112" s="354"/>
      <c r="O112" s="336"/>
      <c r="P112" s="353"/>
      <c r="Q112" s="353"/>
      <c r="R112" s="147"/>
      <c r="S112" s="147"/>
      <c r="T112" s="332"/>
      <c r="U112" s="148"/>
      <c r="V112" s="332"/>
      <c r="W112" s="332"/>
      <c r="X112" s="355"/>
    </row>
    <row r="113" spans="1:24" ht="14.7" customHeight="1" x14ac:dyDescent="0.25">
      <c r="A113" s="336"/>
      <c r="B113" s="332"/>
      <c r="C113" s="332"/>
      <c r="D113" s="332"/>
      <c r="E113" s="332"/>
      <c r="F113" s="332"/>
      <c r="G113" s="148"/>
      <c r="H113" s="336"/>
      <c r="I113" s="336"/>
      <c r="J113" s="265">
        <f t="shared" si="2"/>
        <v>0</v>
      </c>
      <c r="K113" s="265" t="str">
        <f t="shared" si="3"/>
        <v/>
      </c>
      <c r="L113" s="265"/>
      <c r="M113" s="353"/>
      <c r="N113" s="354"/>
      <c r="O113" s="336"/>
      <c r="P113" s="353"/>
      <c r="Q113" s="353"/>
      <c r="R113" s="147"/>
      <c r="S113" s="147"/>
      <c r="T113" s="332"/>
      <c r="U113" s="148"/>
      <c r="V113" s="332"/>
      <c r="W113" s="332"/>
      <c r="X113" s="355"/>
    </row>
    <row r="114" spans="1:24" ht="14.7" customHeight="1" x14ac:dyDescent="0.25">
      <c r="A114" s="336"/>
      <c r="B114" s="332"/>
      <c r="C114" s="332"/>
      <c r="D114" s="332"/>
      <c r="E114" s="332"/>
      <c r="F114" s="332"/>
      <c r="G114" s="148"/>
      <c r="H114" s="336"/>
      <c r="I114" s="336"/>
      <c r="J114" s="265">
        <f t="shared" si="2"/>
        <v>0</v>
      </c>
      <c r="K114" s="265" t="str">
        <f t="shared" si="3"/>
        <v/>
      </c>
      <c r="L114" s="265"/>
      <c r="M114" s="353"/>
      <c r="N114" s="354"/>
      <c r="O114" s="336"/>
      <c r="P114" s="353"/>
      <c r="Q114" s="353"/>
      <c r="R114" s="147"/>
      <c r="S114" s="147"/>
      <c r="T114" s="332"/>
      <c r="U114" s="148"/>
      <c r="V114" s="332"/>
      <c r="W114" s="332"/>
      <c r="X114" s="355"/>
    </row>
    <row r="115" spans="1:24" ht="14.7" customHeight="1" x14ac:dyDescent="0.25">
      <c r="A115" s="336"/>
      <c r="B115" s="332"/>
      <c r="C115" s="332"/>
      <c r="D115" s="332"/>
      <c r="E115" s="332"/>
      <c r="F115" s="332"/>
      <c r="G115" s="148"/>
      <c r="H115" s="336"/>
      <c r="I115" s="336"/>
      <c r="J115" s="265">
        <f t="shared" si="2"/>
        <v>0</v>
      </c>
      <c r="K115" s="265" t="str">
        <f t="shared" si="3"/>
        <v/>
      </c>
      <c r="L115" s="265"/>
      <c r="M115" s="353"/>
      <c r="N115" s="354"/>
      <c r="O115" s="336"/>
      <c r="P115" s="353"/>
      <c r="Q115" s="353"/>
      <c r="R115" s="147"/>
      <c r="S115" s="147"/>
      <c r="T115" s="332"/>
      <c r="U115" s="148"/>
      <c r="V115" s="332"/>
      <c r="W115" s="332"/>
      <c r="X115" s="355"/>
    </row>
    <row r="116" spans="1:24" ht="14.7" customHeight="1" x14ac:dyDescent="0.25">
      <c r="A116" s="336"/>
      <c r="B116" s="332"/>
      <c r="C116" s="332"/>
      <c r="D116" s="332"/>
      <c r="E116" s="332"/>
      <c r="F116" s="332"/>
      <c r="G116" s="148"/>
      <c r="H116" s="336"/>
      <c r="I116" s="336"/>
      <c r="J116" s="265">
        <f t="shared" si="2"/>
        <v>0</v>
      </c>
      <c r="K116" s="265" t="str">
        <f t="shared" si="3"/>
        <v/>
      </c>
      <c r="L116" s="265"/>
      <c r="M116" s="353"/>
      <c r="N116" s="354"/>
      <c r="O116" s="336"/>
      <c r="P116" s="353"/>
      <c r="Q116" s="353"/>
      <c r="R116" s="147"/>
      <c r="S116" s="147"/>
      <c r="T116" s="332"/>
      <c r="U116" s="148"/>
      <c r="V116" s="332"/>
      <c r="W116" s="332"/>
      <c r="X116" s="355"/>
    </row>
    <row r="117" spans="1:24" ht="14.7" customHeight="1" x14ac:dyDescent="0.25">
      <c r="A117" s="336"/>
      <c r="B117" s="332"/>
      <c r="C117" s="332"/>
      <c r="D117" s="332"/>
      <c r="E117" s="332"/>
      <c r="F117" s="332"/>
      <c r="G117" s="148"/>
      <c r="H117" s="336"/>
      <c r="I117" s="336"/>
      <c r="J117" s="265">
        <f t="shared" si="2"/>
        <v>0</v>
      </c>
      <c r="K117" s="265" t="str">
        <f t="shared" si="3"/>
        <v/>
      </c>
      <c r="L117" s="265"/>
      <c r="M117" s="353"/>
      <c r="N117" s="354"/>
      <c r="O117" s="336"/>
      <c r="P117" s="353"/>
      <c r="Q117" s="353"/>
      <c r="R117" s="147"/>
      <c r="S117" s="147"/>
      <c r="T117" s="332"/>
      <c r="U117" s="148"/>
      <c r="V117" s="332"/>
      <c r="W117" s="332"/>
      <c r="X117" s="355"/>
    </row>
    <row r="118" spans="1:24" ht="14.7" customHeight="1" x14ac:dyDescent="0.25">
      <c r="A118" s="336"/>
      <c r="B118" s="332"/>
      <c r="C118" s="332"/>
      <c r="D118" s="332"/>
      <c r="E118" s="332"/>
      <c r="F118" s="332"/>
      <c r="G118" s="148"/>
      <c r="H118" s="336"/>
      <c r="I118" s="336"/>
      <c r="J118" s="265">
        <f t="shared" si="2"/>
        <v>0</v>
      </c>
      <c r="K118" s="265" t="str">
        <f t="shared" si="3"/>
        <v/>
      </c>
      <c r="L118" s="265"/>
      <c r="M118" s="353"/>
      <c r="N118" s="354"/>
      <c r="O118" s="336"/>
      <c r="P118" s="353"/>
      <c r="Q118" s="353"/>
      <c r="R118" s="147"/>
      <c r="S118" s="147"/>
      <c r="T118" s="332"/>
      <c r="U118" s="148"/>
      <c r="V118" s="332"/>
      <c r="W118" s="332"/>
      <c r="X118" s="355"/>
    </row>
    <row r="119" spans="1:24" ht="14.7" customHeight="1" x14ac:dyDescent="0.25">
      <c r="A119" s="336"/>
      <c r="B119" s="332"/>
      <c r="C119" s="332"/>
      <c r="D119" s="332"/>
      <c r="E119" s="332"/>
      <c r="F119" s="332"/>
      <c r="G119" s="148"/>
      <c r="H119" s="336"/>
      <c r="I119" s="336"/>
      <c r="J119" s="265">
        <f t="shared" si="2"/>
        <v>0</v>
      </c>
      <c r="K119" s="265" t="str">
        <f t="shared" si="3"/>
        <v/>
      </c>
      <c r="L119" s="265"/>
      <c r="M119" s="353"/>
      <c r="N119" s="354"/>
      <c r="O119" s="336"/>
      <c r="P119" s="353"/>
      <c r="Q119" s="353"/>
      <c r="R119" s="147"/>
      <c r="S119" s="147"/>
      <c r="T119" s="332"/>
      <c r="U119" s="148"/>
      <c r="V119" s="332"/>
      <c r="W119" s="332"/>
      <c r="X119" s="355"/>
    </row>
    <row r="120" spans="1:24" ht="14.7" customHeight="1" x14ac:dyDescent="0.25">
      <c r="A120" s="336"/>
      <c r="B120" s="332"/>
      <c r="C120" s="332"/>
      <c r="D120" s="332"/>
      <c r="E120" s="332"/>
      <c r="F120" s="332"/>
      <c r="G120" s="148"/>
      <c r="H120" s="336"/>
      <c r="I120" s="336"/>
      <c r="J120" s="265">
        <f t="shared" si="2"/>
        <v>0</v>
      </c>
      <c r="K120" s="265" t="str">
        <f t="shared" si="3"/>
        <v/>
      </c>
      <c r="L120" s="265"/>
      <c r="M120" s="353"/>
      <c r="N120" s="354"/>
      <c r="O120" s="336"/>
      <c r="P120" s="353"/>
      <c r="Q120" s="353"/>
      <c r="R120" s="147"/>
      <c r="S120" s="147"/>
      <c r="T120" s="332"/>
      <c r="U120" s="148"/>
      <c r="V120" s="332"/>
      <c r="W120" s="332"/>
      <c r="X120" s="355"/>
    </row>
    <row r="121" spans="1:24" ht="14.7" customHeight="1" x14ac:dyDescent="0.25">
      <c r="A121" s="336"/>
      <c r="B121" s="332"/>
      <c r="C121" s="332"/>
      <c r="D121" s="332"/>
      <c r="E121" s="332"/>
      <c r="F121" s="332"/>
      <c r="G121" s="148"/>
      <c r="H121" s="336"/>
      <c r="I121" s="336"/>
      <c r="J121" s="265">
        <f t="shared" si="2"/>
        <v>0</v>
      </c>
      <c r="K121" s="265" t="str">
        <f t="shared" si="3"/>
        <v/>
      </c>
      <c r="L121" s="265"/>
      <c r="M121" s="353"/>
      <c r="N121" s="354"/>
      <c r="O121" s="336"/>
      <c r="P121" s="353"/>
      <c r="Q121" s="353"/>
      <c r="R121" s="147"/>
      <c r="S121" s="147"/>
      <c r="T121" s="332"/>
      <c r="U121" s="148"/>
      <c r="V121" s="332"/>
      <c r="W121" s="332"/>
      <c r="X121" s="355"/>
    </row>
    <row r="122" spans="1:24" ht="14.7" customHeight="1" x14ac:dyDescent="0.25">
      <c r="A122" s="336"/>
      <c r="B122" s="332"/>
      <c r="C122" s="332"/>
      <c r="D122" s="332"/>
      <c r="E122" s="332"/>
      <c r="F122" s="332"/>
      <c r="G122" s="148"/>
      <c r="H122" s="336"/>
      <c r="I122" s="336"/>
      <c r="J122" s="265">
        <f t="shared" si="2"/>
        <v>0</v>
      </c>
      <c r="K122" s="265" t="str">
        <f t="shared" si="3"/>
        <v/>
      </c>
      <c r="L122" s="265"/>
      <c r="M122" s="353"/>
      <c r="N122" s="354"/>
      <c r="O122" s="336"/>
      <c r="P122" s="353"/>
      <c r="Q122" s="353"/>
      <c r="R122" s="147"/>
      <c r="S122" s="147"/>
      <c r="T122" s="332"/>
      <c r="U122" s="148"/>
      <c r="V122" s="332"/>
      <c r="W122" s="332"/>
      <c r="X122" s="355"/>
    </row>
    <row r="123" spans="1:24" ht="14.7" customHeight="1" x14ac:dyDescent="0.25">
      <c r="A123" s="336"/>
      <c r="B123" s="332"/>
      <c r="C123" s="332"/>
      <c r="D123" s="332"/>
      <c r="E123" s="332"/>
      <c r="F123" s="332"/>
      <c r="G123" s="148"/>
      <c r="H123" s="336"/>
      <c r="I123" s="336"/>
      <c r="J123" s="265">
        <f t="shared" si="2"/>
        <v>0</v>
      </c>
      <c r="K123" s="265" t="str">
        <f t="shared" si="3"/>
        <v/>
      </c>
      <c r="L123" s="265"/>
      <c r="M123" s="353"/>
      <c r="N123" s="354"/>
      <c r="O123" s="336"/>
      <c r="P123" s="353"/>
      <c r="Q123" s="353"/>
      <c r="R123" s="147"/>
      <c r="S123" s="147"/>
      <c r="T123" s="332"/>
      <c r="U123" s="148"/>
      <c r="V123" s="332"/>
      <c r="W123" s="332"/>
      <c r="X123" s="355"/>
    </row>
    <row r="124" spans="1:24" ht="14.7" customHeight="1" x14ac:dyDescent="0.25">
      <c r="A124" s="336"/>
      <c r="B124" s="332"/>
      <c r="C124" s="332"/>
      <c r="D124" s="332"/>
      <c r="E124" s="332"/>
      <c r="F124" s="332"/>
      <c r="G124" s="148"/>
      <c r="H124" s="336"/>
      <c r="I124" s="336"/>
      <c r="J124" s="265">
        <f t="shared" si="2"/>
        <v>0</v>
      </c>
      <c r="K124" s="265" t="str">
        <f t="shared" si="3"/>
        <v/>
      </c>
      <c r="L124" s="265"/>
      <c r="M124" s="353"/>
      <c r="N124" s="354"/>
      <c r="O124" s="336"/>
      <c r="P124" s="353"/>
      <c r="Q124" s="353"/>
      <c r="R124" s="147"/>
      <c r="S124" s="147"/>
      <c r="T124" s="332"/>
      <c r="U124" s="148"/>
      <c r="V124" s="332"/>
      <c r="W124" s="332"/>
      <c r="X124" s="355"/>
    </row>
    <row r="125" spans="1:24" ht="14.7" customHeight="1" x14ac:dyDescent="0.25">
      <c r="A125" s="336"/>
      <c r="B125" s="332"/>
      <c r="C125" s="332"/>
      <c r="D125" s="332"/>
      <c r="E125" s="332"/>
      <c r="F125" s="332"/>
      <c r="G125" s="148"/>
      <c r="H125" s="336"/>
      <c r="I125" s="336"/>
      <c r="J125" s="265">
        <f t="shared" si="2"/>
        <v>0</v>
      </c>
      <c r="K125" s="265" t="str">
        <f t="shared" si="3"/>
        <v/>
      </c>
      <c r="L125" s="265"/>
      <c r="M125" s="353"/>
      <c r="N125" s="354"/>
      <c r="O125" s="336"/>
      <c r="P125" s="353"/>
      <c r="Q125" s="353"/>
      <c r="R125" s="147"/>
      <c r="S125" s="147"/>
      <c r="T125" s="332"/>
      <c r="U125" s="148"/>
      <c r="V125" s="332"/>
      <c r="W125" s="332"/>
      <c r="X125" s="355"/>
    </row>
    <row r="126" spans="1:24" ht="14.7" customHeight="1" x14ac:dyDescent="0.25">
      <c r="A126" s="336"/>
      <c r="B126" s="332"/>
      <c r="C126" s="332"/>
      <c r="D126" s="332"/>
      <c r="E126" s="332"/>
      <c r="F126" s="332"/>
      <c r="G126" s="148"/>
      <c r="H126" s="336"/>
      <c r="I126" s="336"/>
      <c r="J126" s="265">
        <f t="shared" si="2"/>
        <v>0</v>
      </c>
      <c r="K126" s="265" t="str">
        <f t="shared" si="3"/>
        <v/>
      </c>
      <c r="L126" s="265"/>
      <c r="M126" s="353"/>
      <c r="N126" s="354"/>
      <c r="O126" s="336"/>
      <c r="P126" s="353"/>
      <c r="Q126" s="353"/>
      <c r="R126" s="147"/>
      <c r="S126" s="147"/>
      <c r="T126" s="332"/>
      <c r="U126" s="148"/>
      <c r="V126" s="332"/>
      <c r="W126" s="332"/>
      <c r="X126" s="355"/>
    </row>
    <row r="127" spans="1:24" ht="14.7" customHeight="1" x14ac:dyDescent="0.25">
      <c r="A127" s="336"/>
      <c r="B127" s="332"/>
      <c r="C127" s="332"/>
      <c r="D127" s="332"/>
      <c r="E127" s="332"/>
      <c r="F127" s="332"/>
      <c r="G127" s="148"/>
      <c r="H127" s="336"/>
      <c r="I127" s="336"/>
      <c r="J127" s="265">
        <f t="shared" si="2"/>
        <v>0</v>
      </c>
      <c r="K127" s="265" t="str">
        <f t="shared" si="3"/>
        <v/>
      </c>
      <c r="L127" s="265"/>
      <c r="M127" s="353"/>
      <c r="N127" s="354"/>
      <c r="O127" s="336"/>
      <c r="P127" s="353"/>
      <c r="Q127" s="353"/>
      <c r="R127" s="147"/>
      <c r="S127" s="147"/>
      <c r="T127" s="332"/>
      <c r="U127" s="148"/>
      <c r="V127" s="332"/>
      <c r="W127" s="332"/>
      <c r="X127" s="355"/>
    </row>
    <row r="128" spans="1:24" ht="14.7" customHeight="1" x14ac:dyDescent="0.25">
      <c r="A128" s="336"/>
      <c r="B128" s="332"/>
      <c r="C128" s="332"/>
      <c r="D128" s="332"/>
      <c r="E128" s="332"/>
      <c r="F128" s="332"/>
      <c r="G128" s="148"/>
      <c r="H128" s="336"/>
      <c r="I128" s="336"/>
      <c r="J128" s="265">
        <f t="shared" si="2"/>
        <v>0</v>
      </c>
      <c r="K128" s="265" t="str">
        <f t="shared" si="3"/>
        <v/>
      </c>
      <c r="L128" s="265"/>
      <c r="M128" s="353"/>
      <c r="N128" s="354"/>
      <c r="O128" s="336"/>
      <c r="P128" s="353"/>
      <c r="Q128" s="353"/>
      <c r="R128" s="147"/>
      <c r="S128" s="147"/>
      <c r="T128" s="332"/>
      <c r="U128" s="148"/>
      <c r="V128" s="332"/>
      <c r="W128" s="332"/>
      <c r="X128" s="355"/>
    </row>
    <row r="129" spans="1:24" ht="14.7" customHeight="1" x14ac:dyDescent="0.25">
      <c r="A129" s="336"/>
      <c r="B129" s="332"/>
      <c r="C129" s="332"/>
      <c r="D129" s="332"/>
      <c r="E129" s="332"/>
      <c r="F129" s="332"/>
      <c r="G129" s="148"/>
      <c r="H129" s="336"/>
      <c r="I129" s="336"/>
      <c r="J129" s="265">
        <f t="shared" si="2"/>
        <v>0</v>
      </c>
      <c r="K129" s="265" t="str">
        <f t="shared" si="3"/>
        <v/>
      </c>
      <c r="L129" s="265"/>
      <c r="M129" s="353"/>
      <c r="N129" s="354"/>
      <c r="O129" s="336"/>
      <c r="P129" s="353"/>
      <c r="Q129" s="353"/>
      <c r="R129" s="147"/>
      <c r="S129" s="147"/>
      <c r="T129" s="332"/>
      <c r="U129" s="148"/>
      <c r="V129" s="332"/>
      <c r="W129" s="332"/>
      <c r="X129" s="355"/>
    </row>
    <row r="130" spans="1:24" ht="14.7" customHeight="1" x14ac:dyDescent="0.25">
      <c r="A130" s="336"/>
      <c r="B130" s="332"/>
      <c r="C130" s="332"/>
      <c r="D130" s="332"/>
      <c r="E130" s="332"/>
      <c r="F130" s="332"/>
      <c r="G130" s="148"/>
      <c r="H130" s="336"/>
      <c r="I130" s="336"/>
      <c r="J130" s="265">
        <f t="shared" si="2"/>
        <v>0</v>
      </c>
      <c r="K130" s="265" t="str">
        <f t="shared" si="3"/>
        <v/>
      </c>
      <c r="L130" s="265"/>
      <c r="M130" s="353"/>
      <c r="N130" s="354"/>
      <c r="O130" s="336"/>
      <c r="P130" s="353"/>
      <c r="Q130" s="353"/>
      <c r="R130" s="147"/>
      <c r="S130" s="147"/>
      <c r="T130" s="332"/>
      <c r="U130" s="148"/>
      <c r="V130" s="332"/>
      <c r="W130" s="332"/>
      <c r="X130" s="355"/>
    </row>
    <row r="131" spans="1:24" ht="14.7" customHeight="1" x14ac:dyDescent="0.25">
      <c r="A131" s="336"/>
      <c r="B131" s="332"/>
      <c r="C131" s="332"/>
      <c r="D131" s="332"/>
      <c r="E131" s="332"/>
      <c r="F131" s="332"/>
      <c r="G131" s="148"/>
      <c r="H131" s="336"/>
      <c r="I131" s="336"/>
      <c r="J131" s="265">
        <f t="shared" si="2"/>
        <v>0</v>
      </c>
      <c r="K131" s="265" t="str">
        <f t="shared" si="3"/>
        <v/>
      </c>
      <c r="L131" s="265"/>
      <c r="M131" s="353"/>
      <c r="N131" s="354"/>
      <c r="O131" s="336"/>
      <c r="P131" s="353"/>
      <c r="Q131" s="353"/>
      <c r="R131" s="147"/>
      <c r="S131" s="147"/>
      <c r="T131" s="332"/>
      <c r="U131" s="148"/>
      <c r="V131" s="332"/>
      <c r="W131" s="332"/>
      <c r="X131" s="355"/>
    </row>
    <row r="132" spans="1:24" ht="14.7" customHeight="1" x14ac:dyDescent="0.25">
      <c r="A132" s="336"/>
      <c r="B132" s="332"/>
      <c r="C132" s="332"/>
      <c r="D132" s="332"/>
      <c r="E132" s="332"/>
      <c r="F132" s="332"/>
      <c r="G132" s="148"/>
      <c r="H132" s="336"/>
      <c r="I132" s="336"/>
      <c r="J132" s="265">
        <f t="shared" si="2"/>
        <v>0</v>
      </c>
      <c r="K132" s="265" t="str">
        <f t="shared" si="3"/>
        <v/>
      </c>
      <c r="L132" s="265"/>
      <c r="M132" s="353"/>
      <c r="N132" s="354"/>
      <c r="O132" s="336"/>
      <c r="P132" s="353"/>
      <c r="Q132" s="353"/>
      <c r="R132" s="147"/>
      <c r="S132" s="147"/>
      <c r="T132" s="332"/>
      <c r="U132" s="148"/>
      <c r="V132" s="332"/>
      <c r="W132" s="332"/>
      <c r="X132" s="355"/>
    </row>
    <row r="133" spans="1:24" ht="14.7" customHeight="1" x14ac:dyDescent="0.25">
      <c r="A133" s="336"/>
      <c r="B133" s="332"/>
      <c r="C133" s="332"/>
      <c r="D133" s="332"/>
      <c r="E133" s="332"/>
      <c r="F133" s="332"/>
      <c r="G133" s="148"/>
      <c r="H133" s="336"/>
      <c r="I133" s="336"/>
      <c r="J133" s="265">
        <f t="shared" si="2"/>
        <v>0</v>
      </c>
      <c r="K133" s="265" t="str">
        <f t="shared" si="3"/>
        <v/>
      </c>
      <c r="L133" s="265"/>
      <c r="M133" s="353"/>
      <c r="N133" s="354"/>
      <c r="O133" s="336"/>
      <c r="P133" s="353"/>
      <c r="Q133" s="353"/>
      <c r="R133" s="147"/>
      <c r="S133" s="147"/>
      <c r="T133" s="332"/>
      <c r="U133" s="148"/>
      <c r="V133" s="332"/>
      <c r="W133" s="332"/>
      <c r="X133" s="355"/>
    </row>
    <row r="134" spans="1:24" ht="14.7" customHeight="1" x14ac:dyDescent="0.25">
      <c r="A134" s="336"/>
      <c r="B134" s="332"/>
      <c r="C134" s="332"/>
      <c r="D134" s="332"/>
      <c r="E134" s="332"/>
      <c r="F134" s="332"/>
      <c r="G134" s="148"/>
      <c r="H134" s="336"/>
      <c r="I134" s="336"/>
      <c r="J134" s="265">
        <f t="shared" si="2"/>
        <v>0</v>
      </c>
      <c r="K134" s="265" t="str">
        <f t="shared" si="3"/>
        <v/>
      </c>
      <c r="L134" s="265"/>
      <c r="M134" s="353"/>
      <c r="N134" s="354"/>
      <c r="O134" s="336"/>
      <c r="P134" s="353"/>
      <c r="Q134" s="353"/>
      <c r="R134" s="147"/>
      <c r="S134" s="147"/>
      <c r="T134" s="332"/>
      <c r="U134" s="148"/>
      <c r="V134" s="332"/>
      <c r="W134" s="332"/>
      <c r="X134" s="355"/>
    </row>
    <row r="135" spans="1:24" ht="14.7" customHeight="1" x14ac:dyDescent="0.25">
      <c r="A135" s="336"/>
      <c r="B135" s="332"/>
      <c r="C135" s="332"/>
      <c r="D135" s="332"/>
      <c r="E135" s="332"/>
      <c r="F135" s="332"/>
      <c r="G135" s="148"/>
      <c r="H135" s="336"/>
      <c r="I135" s="336"/>
      <c r="J135" s="265">
        <f t="shared" si="2"/>
        <v>0</v>
      </c>
      <c r="K135" s="265" t="str">
        <f t="shared" si="3"/>
        <v/>
      </c>
      <c r="L135" s="265"/>
      <c r="M135" s="353"/>
      <c r="N135" s="354"/>
      <c r="O135" s="336"/>
      <c r="P135" s="353"/>
      <c r="Q135" s="353"/>
      <c r="R135" s="147"/>
      <c r="S135" s="147"/>
      <c r="T135" s="332"/>
      <c r="U135" s="148"/>
      <c r="V135" s="332"/>
      <c r="W135" s="332"/>
      <c r="X135" s="355"/>
    </row>
    <row r="136" spans="1:24" ht="14.7" customHeight="1" x14ac:dyDescent="0.25">
      <c r="A136" s="336"/>
      <c r="B136" s="332"/>
      <c r="C136" s="332"/>
      <c r="D136" s="332"/>
      <c r="E136" s="332"/>
      <c r="F136" s="332"/>
      <c r="G136" s="148"/>
      <c r="H136" s="336"/>
      <c r="I136" s="336"/>
      <c r="J136" s="265">
        <f t="shared" si="2"/>
        <v>0</v>
      </c>
      <c r="K136" s="265" t="str">
        <f t="shared" si="3"/>
        <v/>
      </c>
      <c r="L136" s="265"/>
      <c r="M136" s="353"/>
      <c r="N136" s="354"/>
      <c r="O136" s="336"/>
      <c r="P136" s="353"/>
      <c r="Q136" s="353"/>
      <c r="R136" s="147"/>
      <c r="S136" s="147"/>
      <c r="T136" s="332"/>
      <c r="U136" s="148"/>
      <c r="V136" s="332"/>
      <c r="W136" s="332"/>
      <c r="X136" s="355"/>
    </row>
    <row r="137" spans="1:24" ht="14.7" customHeight="1" x14ac:dyDescent="0.25">
      <c r="A137" s="336"/>
      <c r="B137" s="332"/>
      <c r="C137" s="332"/>
      <c r="D137" s="332"/>
      <c r="E137" s="332"/>
      <c r="F137" s="332"/>
      <c r="G137" s="148"/>
      <c r="H137" s="336"/>
      <c r="I137" s="336"/>
      <c r="J137" s="265">
        <f t="shared" si="2"/>
        <v>0</v>
      </c>
      <c r="K137" s="265" t="str">
        <f t="shared" si="3"/>
        <v/>
      </c>
      <c r="L137" s="265"/>
      <c r="M137" s="353"/>
      <c r="N137" s="354"/>
      <c r="O137" s="336"/>
      <c r="P137" s="353"/>
      <c r="Q137" s="353"/>
      <c r="R137" s="147"/>
      <c r="S137" s="147"/>
      <c r="T137" s="332"/>
      <c r="U137" s="148"/>
      <c r="V137" s="332"/>
      <c r="W137" s="332"/>
      <c r="X137" s="355"/>
    </row>
    <row r="138" spans="1:24" ht="14.7" customHeight="1" x14ac:dyDescent="0.25">
      <c r="A138" s="336"/>
      <c r="B138" s="332"/>
      <c r="C138" s="332"/>
      <c r="D138" s="332"/>
      <c r="E138" s="332"/>
      <c r="F138" s="332"/>
      <c r="G138" s="148"/>
      <c r="H138" s="336"/>
      <c r="I138" s="336"/>
      <c r="J138" s="265">
        <f t="shared" ref="J138:J201" si="4">H138*I138</f>
        <v>0</v>
      </c>
      <c r="K138" s="265" t="str">
        <f t="shared" ref="K138:K201" si="5">IF(
    OR(
        AND(H138=1, I138&lt;=3),
        AND(H138=2, I138&lt;=2),
        AND(H138=3, I138=1),
        AND(H138=4, I138=1),
        AND(H138=5, I138=1)
    ),
    "Low",
IF(
    OR(
        AND(H138=1, I138&gt;=4),
        AND(H138=2, I138&gt;=3),
        AND(H138=3, I138=2),
        AND(H138=3, I138=3),
        AND(H138=4, I138=2),
        AND(H138=5, I138=2)
    ),
    "Medium",
IF(
    OR(
        AND(H138=3, I138=4),
        AND(H138=4, I138=3),
        AND(H138=5, I138=3),
        AND(H138=4, I138=4),
        AND(H138=3, I138=5)
    ),
    "High",
IF(
    OR(
        AND(H138=4, I138=5),
        AND(H138=5, I138&gt;=4)
    ),
    "Critical",
""
))))</f>
        <v/>
      </c>
      <c r="L138" s="265"/>
      <c r="M138" s="353"/>
      <c r="N138" s="354"/>
      <c r="O138" s="336"/>
      <c r="P138" s="353"/>
      <c r="Q138" s="353"/>
      <c r="R138" s="147"/>
      <c r="S138" s="147"/>
      <c r="T138" s="332"/>
      <c r="U138" s="148"/>
      <c r="V138" s="332"/>
      <c r="W138" s="332"/>
      <c r="X138" s="355"/>
    </row>
    <row r="139" spans="1:24" ht="14.7" customHeight="1" x14ac:dyDescent="0.25">
      <c r="A139" s="336"/>
      <c r="B139" s="332"/>
      <c r="C139" s="332"/>
      <c r="D139" s="332"/>
      <c r="E139" s="332"/>
      <c r="F139" s="332"/>
      <c r="G139" s="148"/>
      <c r="H139" s="336"/>
      <c r="I139" s="336"/>
      <c r="J139" s="265">
        <f t="shared" si="4"/>
        <v>0</v>
      </c>
      <c r="K139" s="265" t="str">
        <f t="shared" si="5"/>
        <v/>
      </c>
      <c r="L139" s="265"/>
      <c r="M139" s="353"/>
      <c r="N139" s="354"/>
      <c r="O139" s="336"/>
      <c r="P139" s="353"/>
      <c r="Q139" s="353"/>
      <c r="R139" s="147"/>
      <c r="S139" s="147"/>
      <c r="T139" s="332"/>
      <c r="U139" s="148"/>
      <c r="V139" s="332"/>
      <c r="W139" s="332"/>
      <c r="X139" s="355"/>
    </row>
    <row r="140" spans="1:24" ht="14.7" customHeight="1" x14ac:dyDescent="0.25">
      <c r="A140" s="336"/>
      <c r="B140" s="332"/>
      <c r="C140" s="332"/>
      <c r="D140" s="332"/>
      <c r="E140" s="332"/>
      <c r="F140" s="332"/>
      <c r="G140" s="148"/>
      <c r="H140" s="336"/>
      <c r="I140" s="336"/>
      <c r="J140" s="265">
        <f t="shared" si="4"/>
        <v>0</v>
      </c>
      <c r="K140" s="265" t="str">
        <f t="shared" si="5"/>
        <v/>
      </c>
      <c r="L140" s="265"/>
      <c r="M140" s="353"/>
      <c r="N140" s="354"/>
      <c r="O140" s="336"/>
      <c r="P140" s="353"/>
      <c r="Q140" s="353"/>
      <c r="R140" s="147"/>
      <c r="S140" s="147"/>
      <c r="T140" s="332"/>
      <c r="U140" s="148"/>
      <c r="V140" s="332"/>
      <c r="W140" s="332"/>
      <c r="X140" s="355"/>
    </row>
    <row r="141" spans="1:24" ht="14.7" customHeight="1" x14ac:dyDescent="0.25">
      <c r="A141" s="336"/>
      <c r="B141" s="332"/>
      <c r="C141" s="332"/>
      <c r="D141" s="332"/>
      <c r="E141" s="332"/>
      <c r="F141" s="332"/>
      <c r="G141" s="148"/>
      <c r="H141" s="336"/>
      <c r="I141" s="336"/>
      <c r="J141" s="265">
        <f t="shared" si="4"/>
        <v>0</v>
      </c>
      <c r="K141" s="265" t="str">
        <f t="shared" si="5"/>
        <v/>
      </c>
      <c r="L141" s="265"/>
      <c r="M141" s="353"/>
      <c r="N141" s="354"/>
      <c r="O141" s="336"/>
      <c r="P141" s="353"/>
      <c r="Q141" s="353"/>
      <c r="R141" s="147"/>
      <c r="S141" s="147"/>
      <c r="T141" s="332"/>
      <c r="U141" s="148"/>
      <c r="V141" s="332"/>
      <c r="W141" s="332"/>
      <c r="X141" s="355"/>
    </row>
    <row r="142" spans="1:24" ht="14.7" customHeight="1" x14ac:dyDescent="0.25">
      <c r="A142" s="336"/>
      <c r="B142" s="332"/>
      <c r="C142" s="332"/>
      <c r="D142" s="332"/>
      <c r="E142" s="332"/>
      <c r="F142" s="332"/>
      <c r="G142" s="148"/>
      <c r="H142" s="336"/>
      <c r="I142" s="336"/>
      <c r="J142" s="265">
        <f t="shared" si="4"/>
        <v>0</v>
      </c>
      <c r="K142" s="265" t="str">
        <f t="shared" si="5"/>
        <v/>
      </c>
      <c r="L142" s="265"/>
      <c r="M142" s="353"/>
      <c r="N142" s="354"/>
      <c r="O142" s="336"/>
      <c r="P142" s="353"/>
      <c r="Q142" s="353"/>
      <c r="R142" s="147"/>
      <c r="S142" s="147"/>
      <c r="T142" s="332"/>
      <c r="U142" s="148"/>
      <c r="V142" s="332"/>
      <c r="W142" s="332"/>
      <c r="X142" s="355"/>
    </row>
    <row r="143" spans="1:24" ht="14.7" customHeight="1" x14ac:dyDescent="0.25">
      <c r="A143" s="336"/>
      <c r="B143" s="332"/>
      <c r="C143" s="332"/>
      <c r="D143" s="332"/>
      <c r="E143" s="332"/>
      <c r="F143" s="332"/>
      <c r="G143" s="148"/>
      <c r="H143" s="336"/>
      <c r="I143" s="336"/>
      <c r="J143" s="265">
        <f t="shared" si="4"/>
        <v>0</v>
      </c>
      <c r="K143" s="265" t="str">
        <f t="shared" si="5"/>
        <v/>
      </c>
      <c r="L143" s="265"/>
      <c r="M143" s="353"/>
      <c r="N143" s="354"/>
      <c r="O143" s="336"/>
      <c r="P143" s="353"/>
      <c r="Q143" s="353"/>
      <c r="R143" s="147"/>
      <c r="S143" s="147"/>
      <c r="T143" s="332"/>
      <c r="U143" s="148"/>
      <c r="V143" s="332"/>
      <c r="W143" s="332"/>
      <c r="X143" s="355"/>
    </row>
    <row r="144" spans="1:24" ht="14.7" customHeight="1" x14ac:dyDescent="0.25">
      <c r="A144" s="336"/>
      <c r="B144" s="332"/>
      <c r="C144" s="332"/>
      <c r="D144" s="332"/>
      <c r="E144" s="332"/>
      <c r="F144" s="332"/>
      <c r="G144" s="148"/>
      <c r="H144" s="336"/>
      <c r="I144" s="336"/>
      <c r="J144" s="265">
        <f t="shared" si="4"/>
        <v>0</v>
      </c>
      <c r="K144" s="265" t="str">
        <f t="shared" si="5"/>
        <v/>
      </c>
      <c r="L144" s="265"/>
      <c r="M144" s="353"/>
      <c r="N144" s="354"/>
      <c r="O144" s="336"/>
      <c r="P144" s="353"/>
      <c r="Q144" s="353"/>
      <c r="R144" s="147"/>
      <c r="S144" s="147"/>
      <c r="T144" s="332"/>
      <c r="U144" s="148"/>
      <c r="V144" s="332"/>
      <c r="W144" s="332"/>
      <c r="X144" s="355"/>
    </row>
    <row r="145" spans="1:24" ht="14.7" customHeight="1" x14ac:dyDescent="0.25">
      <c r="A145" s="336"/>
      <c r="B145" s="332"/>
      <c r="C145" s="332"/>
      <c r="D145" s="332"/>
      <c r="E145" s="332"/>
      <c r="F145" s="332"/>
      <c r="G145" s="148"/>
      <c r="H145" s="336"/>
      <c r="I145" s="336"/>
      <c r="J145" s="265">
        <f t="shared" si="4"/>
        <v>0</v>
      </c>
      <c r="K145" s="265" t="str">
        <f t="shared" si="5"/>
        <v/>
      </c>
      <c r="L145" s="265"/>
      <c r="M145" s="353"/>
      <c r="N145" s="354"/>
      <c r="O145" s="336"/>
      <c r="P145" s="353"/>
      <c r="Q145" s="353"/>
      <c r="R145" s="147"/>
      <c r="S145" s="147"/>
      <c r="T145" s="332"/>
      <c r="U145" s="148"/>
      <c r="V145" s="332"/>
      <c r="W145" s="332"/>
      <c r="X145" s="355"/>
    </row>
    <row r="146" spans="1:24" ht="14.7" customHeight="1" x14ac:dyDescent="0.25">
      <c r="A146" s="336"/>
      <c r="B146" s="332"/>
      <c r="C146" s="332"/>
      <c r="D146" s="332"/>
      <c r="E146" s="332"/>
      <c r="F146" s="332"/>
      <c r="G146" s="148"/>
      <c r="H146" s="336"/>
      <c r="I146" s="336"/>
      <c r="J146" s="265">
        <f t="shared" si="4"/>
        <v>0</v>
      </c>
      <c r="K146" s="265" t="str">
        <f t="shared" si="5"/>
        <v/>
      </c>
      <c r="L146" s="265"/>
      <c r="M146" s="353"/>
      <c r="N146" s="354"/>
      <c r="O146" s="336"/>
      <c r="P146" s="353"/>
      <c r="Q146" s="353"/>
      <c r="R146" s="147"/>
      <c r="S146" s="147"/>
      <c r="T146" s="332"/>
      <c r="U146" s="148"/>
      <c r="V146" s="332"/>
      <c r="W146" s="332"/>
      <c r="X146" s="355"/>
    </row>
    <row r="147" spans="1:24" ht="14.7" customHeight="1" x14ac:dyDescent="0.25">
      <c r="A147" s="336"/>
      <c r="B147" s="332"/>
      <c r="C147" s="332"/>
      <c r="D147" s="332"/>
      <c r="E147" s="332"/>
      <c r="F147" s="332"/>
      <c r="G147" s="148"/>
      <c r="H147" s="336"/>
      <c r="I147" s="336"/>
      <c r="J147" s="265">
        <f t="shared" si="4"/>
        <v>0</v>
      </c>
      <c r="K147" s="265" t="str">
        <f t="shared" si="5"/>
        <v/>
      </c>
      <c r="L147" s="265"/>
      <c r="M147" s="353"/>
      <c r="N147" s="354"/>
      <c r="O147" s="336"/>
      <c r="P147" s="353"/>
      <c r="Q147" s="353"/>
      <c r="R147" s="147"/>
      <c r="S147" s="147"/>
      <c r="T147" s="332"/>
      <c r="U147" s="148"/>
      <c r="V147" s="332"/>
      <c r="W147" s="332"/>
      <c r="X147" s="355"/>
    </row>
    <row r="148" spans="1:24" ht="14.7" customHeight="1" x14ac:dyDescent="0.25">
      <c r="A148" s="336"/>
      <c r="B148" s="332"/>
      <c r="C148" s="332"/>
      <c r="D148" s="332"/>
      <c r="E148" s="332"/>
      <c r="F148" s="332"/>
      <c r="G148" s="148"/>
      <c r="H148" s="336"/>
      <c r="I148" s="336"/>
      <c r="J148" s="265">
        <f t="shared" si="4"/>
        <v>0</v>
      </c>
      <c r="K148" s="265" t="str">
        <f t="shared" si="5"/>
        <v/>
      </c>
      <c r="L148" s="265"/>
      <c r="M148" s="353"/>
      <c r="N148" s="354"/>
      <c r="O148" s="336"/>
      <c r="P148" s="353"/>
      <c r="Q148" s="353"/>
      <c r="R148" s="147"/>
      <c r="S148" s="147"/>
      <c r="T148" s="332"/>
      <c r="U148" s="148"/>
      <c r="V148" s="332"/>
      <c r="W148" s="332"/>
      <c r="X148" s="355"/>
    </row>
    <row r="149" spans="1:24" ht="14.7" customHeight="1" x14ac:dyDescent="0.25">
      <c r="A149" s="336"/>
      <c r="B149" s="332"/>
      <c r="C149" s="332"/>
      <c r="D149" s="332"/>
      <c r="E149" s="332"/>
      <c r="F149" s="332"/>
      <c r="G149" s="148"/>
      <c r="H149" s="336"/>
      <c r="I149" s="336"/>
      <c r="J149" s="265">
        <f t="shared" si="4"/>
        <v>0</v>
      </c>
      <c r="K149" s="265" t="str">
        <f t="shared" si="5"/>
        <v/>
      </c>
      <c r="L149" s="265"/>
      <c r="M149" s="353"/>
      <c r="N149" s="354"/>
      <c r="O149" s="336"/>
      <c r="P149" s="353"/>
      <c r="Q149" s="353"/>
      <c r="R149" s="147"/>
      <c r="S149" s="147"/>
      <c r="T149" s="332"/>
      <c r="U149" s="148"/>
      <c r="V149" s="332"/>
      <c r="W149" s="332"/>
      <c r="X149" s="355"/>
    </row>
    <row r="150" spans="1:24" ht="14.7" customHeight="1" x14ac:dyDescent="0.25">
      <c r="A150" s="336"/>
      <c r="B150" s="332"/>
      <c r="C150" s="332"/>
      <c r="D150" s="332"/>
      <c r="E150" s="332"/>
      <c r="F150" s="332"/>
      <c r="G150" s="148"/>
      <c r="H150" s="336"/>
      <c r="I150" s="336"/>
      <c r="J150" s="265">
        <f t="shared" si="4"/>
        <v>0</v>
      </c>
      <c r="K150" s="265" t="str">
        <f t="shared" si="5"/>
        <v/>
      </c>
      <c r="L150" s="265"/>
      <c r="M150" s="353"/>
      <c r="N150" s="354"/>
      <c r="O150" s="336"/>
      <c r="P150" s="353"/>
      <c r="Q150" s="353"/>
      <c r="R150" s="147"/>
      <c r="S150" s="147"/>
      <c r="T150" s="332"/>
      <c r="U150" s="148"/>
      <c r="V150" s="332"/>
      <c r="W150" s="332"/>
      <c r="X150" s="355"/>
    </row>
    <row r="151" spans="1:24" ht="14.7" customHeight="1" x14ac:dyDescent="0.25">
      <c r="A151" s="336"/>
      <c r="B151" s="332"/>
      <c r="C151" s="332"/>
      <c r="D151" s="332"/>
      <c r="E151" s="332"/>
      <c r="F151" s="332"/>
      <c r="G151" s="148"/>
      <c r="H151" s="336"/>
      <c r="I151" s="336"/>
      <c r="J151" s="265">
        <f t="shared" si="4"/>
        <v>0</v>
      </c>
      <c r="K151" s="265" t="str">
        <f t="shared" si="5"/>
        <v/>
      </c>
      <c r="L151" s="265"/>
      <c r="M151" s="353"/>
      <c r="N151" s="354"/>
      <c r="O151" s="336"/>
      <c r="P151" s="353"/>
      <c r="Q151" s="353"/>
      <c r="R151" s="147"/>
      <c r="S151" s="147"/>
      <c r="T151" s="332"/>
      <c r="U151" s="148"/>
      <c r="V151" s="332"/>
      <c r="W151" s="332"/>
      <c r="X151" s="355"/>
    </row>
    <row r="152" spans="1:24" ht="14.7" customHeight="1" x14ac:dyDescent="0.25">
      <c r="A152" s="336"/>
      <c r="B152" s="332"/>
      <c r="C152" s="332"/>
      <c r="D152" s="332"/>
      <c r="E152" s="332"/>
      <c r="F152" s="332"/>
      <c r="G152" s="148"/>
      <c r="H152" s="336"/>
      <c r="I152" s="336"/>
      <c r="J152" s="265">
        <f t="shared" si="4"/>
        <v>0</v>
      </c>
      <c r="K152" s="265" t="str">
        <f t="shared" si="5"/>
        <v/>
      </c>
      <c r="L152" s="265"/>
      <c r="M152" s="353"/>
      <c r="N152" s="354"/>
      <c r="O152" s="336"/>
      <c r="P152" s="353"/>
      <c r="Q152" s="353"/>
      <c r="R152" s="147"/>
      <c r="S152" s="147"/>
      <c r="T152" s="332"/>
      <c r="U152" s="148"/>
      <c r="V152" s="332"/>
      <c r="W152" s="332"/>
      <c r="X152" s="355"/>
    </row>
    <row r="153" spans="1:24" ht="14.7" customHeight="1" x14ac:dyDescent="0.25">
      <c r="A153" s="336"/>
      <c r="B153" s="332"/>
      <c r="C153" s="332"/>
      <c r="D153" s="332"/>
      <c r="E153" s="332"/>
      <c r="F153" s="332"/>
      <c r="G153" s="148"/>
      <c r="H153" s="336"/>
      <c r="I153" s="336"/>
      <c r="J153" s="265">
        <f t="shared" si="4"/>
        <v>0</v>
      </c>
      <c r="K153" s="265" t="str">
        <f t="shared" si="5"/>
        <v/>
      </c>
      <c r="L153" s="265"/>
      <c r="M153" s="353"/>
      <c r="N153" s="354"/>
      <c r="O153" s="336"/>
      <c r="P153" s="353"/>
      <c r="Q153" s="353"/>
      <c r="R153" s="147"/>
      <c r="S153" s="147"/>
      <c r="T153" s="332"/>
      <c r="U153" s="148"/>
      <c r="V153" s="332"/>
      <c r="W153" s="332"/>
      <c r="X153" s="355"/>
    </row>
    <row r="154" spans="1:24" ht="14.7" customHeight="1" x14ac:dyDescent="0.25">
      <c r="A154" s="336"/>
      <c r="B154" s="332"/>
      <c r="C154" s="332"/>
      <c r="D154" s="332"/>
      <c r="E154" s="332"/>
      <c r="F154" s="332"/>
      <c r="G154" s="148"/>
      <c r="H154" s="336"/>
      <c r="I154" s="336"/>
      <c r="J154" s="265">
        <f t="shared" si="4"/>
        <v>0</v>
      </c>
      <c r="K154" s="265" t="str">
        <f t="shared" si="5"/>
        <v/>
      </c>
      <c r="L154" s="265"/>
      <c r="M154" s="353"/>
      <c r="N154" s="354"/>
      <c r="O154" s="336"/>
      <c r="P154" s="353"/>
      <c r="Q154" s="353"/>
      <c r="R154" s="147"/>
      <c r="S154" s="147"/>
      <c r="T154" s="332"/>
      <c r="U154" s="148"/>
      <c r="V154" s="332"/>
      <c r="W154" s="332"/>
      <c r="X154" s="355"/>
    </row>
    <row r="155" spans="1:24" ht="14.7" customHeight="1" x14ac:dyDescent="0.25">
      <c r="A155" s="336"/>
      <c r="B155" s="332"/>
      <c r="C155" s="332"/>
      <c r="D155" s="332"/>
      <c r="E155" s="332"/>
      <c r="F155" s="332"/>
      <c r="G155" s="148"/>
      <c r="H155" s="336"/>
      <c r="I155" s="336"/>
      <c r="J155" s="265">
        <f t="shared" si="4"/>
        <v>0</v>
      </c>
      <c r="K155" s="265" t="str">
        <f t="shared" si="5"/>
        <v/>
      </c>
      <c r="L155" s="265"/>
      <c r="M155" s="353"/>
      <c r="N155" s="354"/>
      <c r="O155" s="336"/>
      <c r="P155" s="353"/>
      <c r="Q155" s="353"/>
      <c r="R155" s="147"/>
      <c r="S155" s="147"/>
      <c r="T155" s="332"/>
      <c r="U155" s="148"/>
      <c r="V155" s="332"/>
      <c r="W155" s="332"/>
      <c r="X155" s="355"/>
    </row>
    <row r="156" spans="1:24" ht="14.7" customHeight="1" x14ac:dyDescent="0.25">
      <c r="A156" s="336"/>
      <c r="B156" s="332"/>
      <c r="C156" s="332"/>
      <c r="D156" s="332"/>
      <c r="E156" s="332"/>
      <c r="F156" s="332"/>
      <c r="G156" s="148"/>
      <c r="H156" s="336"/>
      <c r="I156" s="336"/>
      <c r="J156" s="265">
        <f t="shared" si="4"/>
        <v>0</v>
      </c>
      <c r="K156" s="265" t="str">
        <f t="shared" si="5"/>
        <v/>
      </c>
      <c r="L156" s="265"/>
      <c r="M156" s="353"/>
      <c r="N156" s="354"/>
      <c r="O156" s="336"/>
      <c r="P156" s="353"/>
      <c r="Q156" s="353"/>
      <c r="R156" s="147"/>
      <c r="S156" s="147"/>
      <c r="T156" s="332"/>
      <c r="U156" s="148"/>
      <c r="V156" s="332"/>
      <c r="W156" s="332"/>
      <c r="X156" s="355"/>
    </row>
    <row r="157" spans="1:24" ht="14.7" customHeight="1" x14ac:dyDescent="0.25">
      <c r="A157" s="336"/>
      <c r="B157" s="332"/>
      <c r="C157" s="332"/>
      <c r="D157" s="332"/>
      <c r="E157" s="332"/>
      <c r="F157" s="332"/>
      <c r="G157" s="148"/>
      <c r="H157" s="336"/>
      <c r="I157" s="336"/>
      <c r="J157" s="265">
        <f t="shared" si="4"/>
        <v>0</v>
      </c>
      <c r="K157" s="265" t="str">
        <f t="shared" si="5"/>
        <v/>
      </c>
      <c r="L157" s="265"/>
      <c r="M157" s="353"/>
      <c r="N157" s="354"/>
      <c r="O157" s="336"/>
      <c r="P157" s="353"/>
      <c r="Q157" s="353"/>
      <c r="R157" s="147"/>
      <c r="S157" s="147"/>
      <c r="T157" s="332"/>
      <c r="U157" s="148"/>
      <c r="V157" s="332"/>
      <c r="W157" s="332"/>
      <c r="X157" s="355"/>
    </row>
    <row r="158" spans="1:24" ht="14.7" customHeight="1" x14ac:dyDescent="0.25">
      <c r="A158" s="336"/>
      <c r="B158" s="332"/>
      <c r="C158" s="332"/>
      <c r="D158" s="332"/>
      <c r="E158" s="332"/>
      <c r="F158" s="332"/>
      <c r="G158" s="148"/>
      <c r="H158" s="336"/>
      <c r="I158" s="336"/>
      <c r="J158" s="265">
        <f t="shared" si="4"/>
        <v>0</v>
      </c>
      <c r="K158" s="265" t="str">
        <f t="shared" si="5"/>
        <v/>
      </c>
      <c r="L158" s="265"/>
      <c r="M158" s="353"/>
      <c r="N158" s="354"/>
      <c r="O158" s="356"/>
      <c r="P158" s="357"/>
      <c r="Q158" s="357"/>
      <c r="R158" s="147"/>
      <c r="S158" s="147"/>
      <c r="T158" s="332"/>
      <c r="U158" s="358"/>
      <c r="V158" s="332"/>
      <c r="W158" s="332"/>
      <c r="X158" s="359"/>
    </row>
    <row r="159" spans="1:24" ht="14.7" customHeight="1" x14ac:dyDescent="0.25">
      <c r="A159" s="336"/>
      <c r="B159" s="332"/>
      <c r="C159" s="332"/>
      <c r="D159" s="332"/>
      <c r="E159" s="332"/>
      <c r="F159" s="332"/>
      <c r="G159" s="148"/>
      <c r="H159" s="336"/>
      <c r="I159" s="336"/>
      <c r="J159" s="265">
        <f t="shared" si="4"/>
        <v>0</v>
      </c>
      <c r="K159" s="265" t="str">
        <f t="shared" si="5"/>
        <v/>
      </c>
      <c r="L159" s="265"/>
      <c r="M159" s="353"/>
      <c r="N159" s="354"/>
      <c r="O159" s="336"/>
      <c r="P159" s="353"/>
      <c r="Q159" s="353"/>
      <c r="R159" s="147"/>
      <c r="S159" s="147"/>
      <c r="T159" s="332"/>
      <c r="U159" s="148"/>
      <c r="V159" s="332"/>
      <c r="W159" s="332"/>
      <c r="X159" s="355"/>
    </row>
    <row r="160" spans="1:24" ht="14.7" customHeight="1" x14ac:dyDescent="0.25">
      <c r="A160" s="336"/>
      <c r="B160" s="332"/>
      <c r="C160" s="332"/>
      <c r="D160" s="332"/>
      <c r="E160" s="332"/>
      <c r="F160" s="332"/>
      <c r="G160" s="148"/>
      <c r="H160" s="336"/>
      <c r="I160" s="336"/>
      <c r="J160" s="265">
        <f t="shared" si="4"/>
        <v>0</v>
      </c>
      <c r="K160" s="265" t="str">
        <f t="shared" si="5"/>
        <v/>
      </c>
      <c r="L160" s="265"/>
      <c r="M160" s="353"/>
      <c r="N160" s="354"/>
      <c r="O160" s="336"/>
      <c r="P160" s="353"/>
      <c r="Q160" s="353"/>
      <c r="R160" s="147"/>
      <c r="S160" s="147"/>
      <c r="T160" s="332"/>
      <c r="U160" s="148"/>
      <c r="V160" s="332"/>
      <c r="W160" s="332"/>
      <c r="X160" s="355"/>
    </row>
    <row r="161" spans="1:24" ht="14.7" customHeight="1" x14ac:dyDescent="0.25">
      <c r="A161" s="336"/>
      <c r="B161" s="332"/>
      <c r="C161" s="332"/>
      <c r="D161" s="332"/>
      <c r="E161" s="332"/>
      <c r="F161" s="332"/>
      <c r="G161" s="148"/>
      <c r="H161" s="336"/>
      <c r="I161" s="336"/>
      <c r="J161" s="265">
        <f t="shared" si="4"/>
        <v>0</v>
      </c>
      <c r="K161" s="265" t="str">
        <f t="shared" si="5"/>
        <v/>
      </c>
      <c r="L161" s="265"/>
      <c r="M161" s="353"/>
      <c r="N161" s="354"/>
      <c r="O161" s="336"/>
      <c r="P161" s="353"/>
      <c r="Q161" s="353"/>
      <c r="R161" s="147"/>
      <c r="S161" s="147"/>
      <c r="T161" s="332"/>
      <c r="U161" s="148"/>
      <c r="V161" s="332"/>
      <c r="W161" s="332"/>
      <c r="X161" s="355"/>
    </row>
    <row r="162" spans="1:24" ht="14.7" customHeight="1" x14ac:dyDescent="0.25">
      <c r="A162" s="336"/>
      <c r="B162" s="332"/>
      <c r="C162" s="332"/>
      <c r="D162" s="332"/>
      <c r="E162" s="332"/>
      <c r="F162" s="332"/>
      <c r="G162" s="148"/>
      <c r="H162" s="336"/>
      <c r="I162" s="336"/>
      <c r="J162" s="265">
        <f t="shared" si="4"/>
        <v>0</v>
      </c>
      <c r="K162" s="265" t="str">
        <f t="shared" si="5"/>
        <v/>
      </c>
      <c r="L162" s="265"/>
      <c r="M162" s="353"/>
      <c r="N162" s="354"/>
      <c r="O162" s="336"/>
      <c r="P162" s="353"/>
      <c r="Q162" s="353"/>
      <c r="R162" s="147"/>
      <c r="S162" s="147"/>
      <c r="T162" s="332"/>
      <c r="U162" s="148"/>
      <c r="V162" s="332"/>
      <c r="W162" s="332"/>
      <c r="X162" s="355"/>
    </row>
    <row r="163" spans="1:24" ht="14.7" customHeight="1" x14ac:dyDescent="0.25">
      <c r="A163" s="336"/>
      <c r="B163" s="332"/>
      <c r="C163" s="332"/>
      <c r="D163" s="332"/>
      <c r="E163" s="332"/>
      <c r="F163" s="332"/>
      <c r="G163" s="148"/>
      <c r="H163" s="336"/>
      <c r="I163" s="336"/>
      <c r="J163" s="265">
        <f t="shared" si="4"/>
        <v>0</v>
      </c>
      <c r="K163" s="265" t="str">
        <f t="shared" si="5"/>
        <v/>
      </c>
      <c r="L163" s="265"/>
      <c r="M163" s="353"/>
      <c r="N163" s="354"/>
      <c r="O163" s="336"/>
      <c r="P163" s="353"/>
      <c r="Q163" s="353"/>
      <c r="R163" s="147"/>
      <c r="S163" s="147"/>
      <c r="T163" s="332"/>
      <c r="U163" s="148"/>
      <c r="V163" s="332"/>
      <c r="W163" s="332"/>
      <c r="X163" s="355"/>
    </row>
    <row r="164" spans="1:24" ht="14.7" customHeight="1" x14ac:dyDescent="0.25">
      <c r="A164" s="336"/>
      <c r="B164" s="332"/>
      <c r="C164" s="332"/>
      <c r="D164" s="332"/>
      <c r="E164" s="332"/>
      <c r="F164" s="332"/>
      <c r="G164" s="148"/>
      <c r="H164" s="336"/>
      <c r="I164" s="336"/>
      <c r="J164" s="265">
        <f t="shared" si="4"/>
        <v>0</v>
      </c>
      <c r="K164" s="265" t="str">
        <f t="shared" si="5"/>
        <v/>
      </c>
      <c r="L164" s="265"/>
      <c r="M164" s="353"/>
      <c r="N164" s="354"/>
      <c r="O164" s="336"/>
      <c r="P164" s="353"/>
      <c r="Q164" s="353"/>
      <c r="R164" s="147"/>
      <c r="S164" s="147"/>
      <c r="T164" s="332"/>
      <c r="U164" s="148"/>
      <c r="V164" s="332"/>
      <c r="W164" s="332"/>
      <c r="X164" s="355"/>
    </row>
    <row r="165" spans="1:24" ht="14.7" customHeight="1" x14ac:dyDescent="0.25">
      <c r="A165" s="336"/>
      <c r="B165" s="332"/>
      <c r="C165" s="332"/>
      <c r="D165" s="332"/>
      <c r="E165" s="332"/>
      <c r="F165" s="332"/>
      <c r="G165" s="148"/>
      <c r="H165" s="336"/>
      <c r="I165" s="336"/>
      <c r="J165" s="265">
        <f t="shared" si="4"/>
        <v>0</v>
      </c>
      <c r="K165" s="265" t="str">
        <f t="shared" si="5"/>
        <v/>
      </c>
      <c r="L165" s="265"/>
      <c r="M165" s="353"/>
      <c r="N165" s="354"/>
      <c r="O165" s="336"/>
      <c r="P165" s="353"/>
      <c r="Q165" s="353"/>
      <c r="R165" s="147"/>
      <c r="S165" s="147"/>
      <c r="T165" s="332"/>
      <c r="U165" s="148"/>
      <c r="V165" s="332"/>
      <c r="W165" s="332"/>
      <c r="X165" s="355"/>
    </row>
    <row r="166" spans="1:24" ht="14.7" customHeight="1" x14ac:dyDescent="0.25">
      <c r="A166" s="336"/>
      <c r="B166" s="332"/>
      <c r="C166" s="332"/>
      <c r="D166" s="332"/>
      <c r="E166" s="332"/>
      <c r="F166" s="332"/>
      <c r="G166" s="148"/>
      <c r="H166" s="336"/>
      <c r="I166" s="336"/>
      <c r="J166" s="265">
        <f t="shared" si="4"/>
        <v>0</v>
      </c>
      <c r="K166" s="265" t="str">
        <f t="shared" si="5"/>
        <v/>
      </c>
      <c r="L166" s="265"/>
      <c r="M166" s="353"/>
      <c r="N166" s="354"/>
      <c r="O166" s="336"/>
      <c r="P166" s="353"/>
      <c r="Q166" s="353"/>
      <c r="R166" s="147"/>
      <c r="S166" s="147"/>
      <c r="T166" s="332"/>
      <c r="U166" s="148"/>
      <c r="V166" s="332"/>
      <c r="W166" s="332"/>
      <c r="X166" s="355"/>
    </row>
    <row r="167" spans="1:24" ht="14.7" customHeight="1" x14ac:dyDescent="0.25">
      <c r="A167" s="336"/>
      <c r="B167" s="332"/>
      <c r="C167" s="332"/>
      <c r="D167" s="332"/>
      <c r="E167" s="332"/>
      <c r="F167" s="332"/>
      <c r="G167" s="148"/>
      <c r="H167" s="336"/>
      <c r="I167" s="336"/>
      <c r="J167" s="265">
        <f t="shared" si="4"/>
        <v>0</v>
      </c>
      <c r="K167" s="265" t="str">
        <f t="shared" si="5"/>
        <v/>
      </c>
      <c r="L167" s="265"/>
      <c r="M167" s="353"/>
      <c r="N167" s="354"/>
      <c r="O167" s="336"/>
      <c r="P167" s="353"/>
      <c r="Q167" s="353"/>
      <c r="R167" s="147"/>
      <c r="S167" s="147"/>
      <c r="T167" s="332"/>
      <c r="U167" s="148"/>
      <c r="V167" s="332"/>
      <c r="W167" s="332"/>
      <c r="X167" s="355"/>
    </row>
    <row r="168" spans="1:24" ht="14.7" customHeight="1" x14ac:dyDescent="0.25">
      <c r="A168" s="336"/>
      <c r="B168" s="332"/>
      <c r="C168" s="332"/>
      <c r="D168" s="332"/>
      <c r="E168" s="332"/>
      <c r="F168" s="332"/>
      <c r="G168" s="148"/>
      <c r="H168" s="336"/>
      <c r="I168" s="336"/>
      <c r="J168" s="265">
        <f t="shared" si="4"/>
        <v>0</v>
      </c>
      <c r="K168" s="265" t="str">
        <f t="shared" si="5"/>
        <v/>
      </c>
      <c r="L168" s="265"/>
      <c r="M168" s="353"/>
      <c r="N168" s="354"/>
      <c r="O168" s="336"/>
      <c r="P168" s="353"/>
      <c r="Q168" s="353"/>
      <c r="R168" s="147"/>
      <c r="S168" s="147"/>
      <c r="T168" s="332"/>
      <c r="U168" s="148"/>
      <c r="V168" s="332"/>
      <c r="W168" s="332"/>
      <c r="X168" s="355"/>
    </row>
    <row r="169" spans="1:24" ht="14.7" customHeight="1" x14ac:dyDescent="0.25">
      <c r="A169" s="336"/>
      <c r="B169" s="332"/>
      <c r="C169" s="332"/>
      <c r="D169" s="332"/>
      <c r="E169" s="332"/>
      <c r="F169" s="332"/>
      <c r="G169" s="148"/>
      <c r="H169" s="336"/>
      <c r="I169" s="336"/>
      <c r="J169" s="265">
        <f t="shared" si="4"/>
        <v>0</v>
      </c>
      <c r="K169" s="265" t="str">
        <f t="shared" si="5"/>
        <v/>
      </c>
      <c r="L169" s="265"/>
      <c r="M169" s="353"/>
      <c r="N169" s="354"/>
      <c r="O169" s="336"/>
      <c r="P169" s="353"/>
      <c r="Q169" s="353"/>
      <c r="R169" s="147"/>
      <c r="S169" s="147"/>
      <c r="T169" s="332"/>
      <c r="U169" s="148"/>
      <c r="V169" s="332"/>
      <c r="W169" s="332"/>
      <c r="X169" s="355"/>
    </row>
    <row r="170" spans="1:24" ht="14.7" customHeight="1" x14ac:dyDescent="0.25">
      <c r="A170" s="336"/>
      <c r="B170" s="332"/>
      <c r="C170" s="332"/>
      <c r="D170" s="332"/>
      <c r="E170" s="332"/>
      <c r="F170" s="332"/>
      <c r="G170" s="148"/>
      <c r="H170" s="336"/>
      <c r="I170" s="336"/>
      <c r="J170" s="265">
        <f t="shared" si="4"/>
        <v>0</v>
      </c>
      <c r="K170" s="265" t="str">
        <f t="shared" si="5"/>
        <v/>
      </c>
      <c r="L170" s="265"/>
      <c r="M170" s="353"/>
      <c r="N170" s="354"/>
      <c r="O170" s="336"/>
      <c r="P170" s="353"/>
      <c r="Q170" s="353"/>
      <c r="R170" s="147"/>
      <c r="S170" s="147"/>
      <c r="T170" s="332"/>
      <c r="U170" s="148"/>
      <c r="V170" s="332"/>
      <c r="W170" s="332"/>
      <c r="X170" s="355"/>
    </row>
    <row r="171" spans="1:24" ht="14.7" customHeight="1" x14ac:dyDescent="0.25">
      <c r="A171" s="336"/>
      <c r="B171" s="332"/>
      <c r="C171" s="332"/>
      <c r="D171" s="332"/>
      <c r="E171" s="332"/>
      <c r="F171" s="332"/>
      <c r="G171" s="148"/>
      <c r="H171" s="336"/>
      <c r="I171" s="336"/>
      <c r="J171" s="265">
        <f t="shared" si="4"/>
        <v>0</v>
      </c>
      <c r="K171" s="265" t="str">
        <f t="shared" si="5"/>
        <v/>
      </c>
      <c r="L171" s="265"/>
      <c r="M171" s="353"/>
      <c r="N171" s="354"/>
      <c r="O171" s="336"/>
      <c r="P171" s="353"/>
      <c r="Q171" s="353"/>
      <c r="R171" s="147"/>
      <c r="S171" s="147"/>
      <c r="T171" s="332"/>
      <c r="U171" s="148"/>
      <c r="V171" s="332"/>
      <c r="W171" s="332"/>
      <c r="X171" s="355"/>
    </row>
    <row r="172" spans="1:24" ht="14.7" customHeight="1" x14ac:dyDescent="0.25">
      <c r="A172" s="336"/>
      <c r="B172" s="332"/>
      <c r="C172" s="332"/>
      <c r="D172" s="332"/>
      <c r="E172" s="332"/>
      <c r="F172" s="332"/>
      <c r="G172" s="148"/>
      <c r="H172" s="336"/>
      <c r="I172" s="336"/>
      <c r="J172" s="265">
        <f t="shared" si="4"/>
        <v>0</v>
      </c>
      <c r="K172" s="265" t="str">
        <f t="shared" si="5"/>
        <v/>
      </c>
      <c r="L172" s="265"/>
      <c r="M172" s="353"/>
      <c r="N172" s="354"/>
      <c r="O172" s="336"/>
      <c r="P172" s="353"/>
      <c r="Q172" s="353"/>
      <c r="R172" s="147"/>
      <c r="S172" s="147"/>
      <c r="T172" s="332"/>
      <c r="U172" s="148"/>
      <c r="V172" s="332"/>
      <c r="W172" s="332"/>
      <c r="X172" s="355"/>
    </row>
    <row r="173" spans="1:24" ht="14.7" customHeight="1" x14ac:dyDescent="0.25">
      <c r="A173" s="336"/>
      <c r="B173" s="332"/>
      <c r="C173" s="332"/>
      <c r="D173" s="332"/>
      <c r="E173" s="332"/>
      <c r="F173" s="332"/>
      <c r="G173" s="148"/>
      <c r="H173" s="336"/>
      <c r="I173" s="336"/>
      <c r="J173" s="265">
        <f t="shared" si="4"/>
        <v>0</v>
      </c>
      <c r="K173" s="265" t="str">
        <f t="shared" si="5"/>
        <v/>
      </c>
      <c r="L173" s="265"/>
      <c r="M173" s="353"/>
      <c r="N173" s="354"/>
      <c r="O173" s="336"/>
      <c r="P173" s="353"/>
      <c r="Q173" s="353"/>
      <c r="R173" s="147"/>
      <c r="S173" s="147"/>
      <c r="T173" s="332"/>
      <c r="U173" s="148"/>
      <c r="V173" s="332"/>
      <c r="W173" s="332"/>
      <c r="X173" s="355"/>
    </row>
    <row r="174" spans="1:24" ht="14.7" customHeight="1" x14ac:dyDescent="0.25">
      <c r="A174" s="336"/>
      <c r="B174" s="332"/>
      <c r="C174" s="332"/>
      <c r="D174" s="332"/>
      <c r="E174" s="332"/>
      <c r="F174" s="332"/>
      <c r="G174" s="148"/>
      <c r="H174" s="336"/>
      <c r="I174" s="336"/>
      <c r="J174" s="265">
        <f t="shared" si="4"/>
        <v>0</v>
      </c>
      <c r="K174" s="265" t="str">
        <f t="shared" si="5"/>
        <v/>
      </c>
      <c r="L174" s="265"/>
      <c r="M174" s="353"/>
      <c r="N174" s="354"/>
      <c r="O174" s="336"/>
      <c r="P174" s="353"/>
      <c r="Q174" s="353"/>
      <c r="R174" s="147"/>
      <c r="S174" s="147"/>
      <c r="T174" s="332"/>
      <c r="U174" s="148"/>
      <c r="V174" s="332"/>
      <c r="W174" s="332"/>
      <c r="X174" s="355"/>
    </row>
    <row r="175" spans="1:24" ht="14.7" customHeight="1" x14ac:dyDescent="0.25">
      <c r="A175" s="336"/>
      <c r="B175" s="332"/>
      <c r="C175" s="332"/>
      <c r="D175" s="332"/>
      <c r="E175" s="332"/>
      <c r="F175" s="332"/>
      <c r="G175" s="148"/>
      <c r="H175" s="336"/>
      <c r="I175" s="336"/>
      <c r="J175" s="265">
        <f t="shared" si="4"/>
        <v>0</v>
      </c>
      <c r="K175" s="265" t="str">
        <f t="shared" si="5"/>
        <v/>
      </c>
      <c r="L175" s="265"/>
      <c r="M175" s="353"/>
      <c r="N175" s="354"/>
      <c r="O175" s="336"/>
      <c r="P175" s="353"/>
      <c r="Q175" s="353"/>
      <c r="R175" s="147"/>
      <c r="S175" s="147"/>
      <c r="T175" s="332"/>
      <c r="U175" s="148"/>
      <c r="V175" s="332"/>
      <c r="W175" s="332"/>
      <c r="X175" s="355"/>
    </row>
    <row r="176" spans="1:24" ht="14.7" customHeight="1" x14ac:dyDescent="0.25">
      <c r="A176" s="336"/>
      <c r="B176" s="332"/>
      <c r="C176" s="332"/>
      <c r="D176" s="332"/>
      <c r="E176" s="332"/>
      <c r="F176" s="332"/>
      <c r="G176" s="148"/>
      <c r="H176" s="336"/>
      <c r="I176" s="336"/>
      <c r="J176" s="265">
        <f t="shared" si="4"/>
        <v>0</v>
      </c>
      <c r="K176" s="265" t="str">
        <f t="shared" si="5"/>
        <v/>
      </c>
      <c r="L176" s="265"/>
      <c r="M176" s="353"/>
      <c r="N176" s="354"/>
      <c r="O176" s="336"/>
      <c r="P176" s="353"/>
      <c r="Q176" s="353"/>
      <c r="R176" s="147"/>
      <c r="S176" s="147"/>
      <c r="T176" s="332"/>
      <c r="U176" s="148"/>
      <c r="V176" s="332"/>
      <c r="W176" s="332"/>
      <c r="X176" s="355"/>
    </row>
    <row r="177" spans="1:24" ht="14.7" customHeight="1" x14ac:dyDescent="0.25">
      <c r="A177" s="336"/>
      <c r="B177" s="332"/>
      <c r="C177" s="332"/>
      <c r="D177" s="332"/>
      <c r="E177" s="332"/>
      <c r="F177" s="332"/>
      <c r="G177" s="148"/>
      <c r="H177" s="336"/>
      <c r="I177" s="336"/>
      <c r="J177" s="265">
        <f t="shared" si="4"/>
        <v>0</v>
      </c>
      <c r="K177" s="265" t="str">
        <f t="shared" si="5"/>
        <v/>
      </c>
      <c r="L177" s="265"/>
      <c r="M177" s="353"/>
      <c r="N177" s="354"/>
      <c r="O177" s="336"/>
      <c r="P177" s="353"/>
      <c r="Q177" s="353"/>
      <c r="R177" s="147"/>
      <c r="S177" s="147"/>
      <c r="T177" s="332"/>
      <c r="U177" s="148"/>
      <c r="V177" s="332"/>
      <c r="W177" s="332"/>
      <c r="X177" s="355"/>
    </row>
    <row r="178" spans="1:24" ht="14.7" customHeight="1" x14ac:dyDescent="0.25">
      <c r="A178" s="336"/>
      <c r="B178" s="332"/>
      <c r="C178" s="332"/>
      <c r="D178" s="332"/>
      <c r="E178" s="332"/>
      <c r="F178" s="332"/>
      <c r="G178" s="148"/>
      <c r="H178" s="336"/>
      <c r="I178" s="336"/>
      <c r="J178" s="265">
        <f t="shared" si="4"/>
        <v>0</v>
      </c>
      <c r="K178" s="265" t="str">
        <f t="shared" si="5"/>
        <v/>
      </c>
      <c r="L178" s="265"/>
      <c r="M178" s="353"/>
      <c r="N178" s="354"/>
      <c r="O178" s="336"/>
      <c r="P178" s="353"/>
      <c r="Q178" s="353"/>
      <c r="R178" s="147"/>
      <c r="S178" s="147"/>
      <c r="T178" s="332"/>
      <c r="U178" s="148"/>
      <c r="V178" s="332"/>
      <c r="W178" s="332"/>
      <c r="X178" s="355"/>
    </row>
    <row r="179" spans="1:24" ht="14.7" customHeight="1" x14ac:dyDescent="0.25">
      <c r="A179" s="336"/>
      <c r="B179" s="332"/>
      <c r="C179" s="332"/>
      <c r="D179" s="332"/>
      <c r="E179" s="332"/>
      <c r="F179" s="332"/>
      <c r="G179" s="148"/>
      <c r="H179" s="336"/>
      <c r="I179" s="336"/>
      <c r="J179" s="265">
        <f t="shared" si="4"/>
        <v>0</v>
      </c>
      <c r="K179" s="265" t="str">
        <f t="shared" si="5"/>
        <v/>
      </c>
      <c r="L179" s="265"/>
      <c r="M179" s="353"/>
      <c r="N179" s="354"/>
      <c r="O179" s="336"/>
      <c r="P179" s="353"/>
      <c r="Q179" s="353"/>
      <c r="R179" s="147"/>
      <c r="S179" s="147"/>
      <c r="T179" s="332"/>
      <c r="U179" s="148"/>
      <c r="V179" s="332"/>
      <c r="W179" s="332"/>
      <c r="X179" s="355"/>
    </row>
    <row r="180" spans="1:24" ht="14.7" customHeight="1" x14ac:dyDescent="0.25">
      <c r="A180" s="336"/>
      <c r="B180" s="332"/>
      <c r="C180" s="332"/>
      <c r="D180" s="332"/>
      <c r="E180" s="332"/>
      <c r="F180" s="332"/>
      <c r="G180" s="148"/>
      <c r="H180" s="336"/>
      <c r="I180" s="336"/>
      <c r="J180" s="265">
        <f t="shared" si="4"/>
        <v>0</v>
      </c>
      <c r="K180" s="265" t="str">
        <f t="shared" si="5"/>
        <v/>
      </c>
      <c r="L180" s="265"/>
      <c r="M180" s="353"/>
      <c r="N180" s="354"/>
      <c r="O180" s="336"/>
      <c r="P180" s="353"/>
      <c r="Q180" s="353"/>
      <c r="R180" s="147"/>
      <c r="S180" s="147"/>
      <c r="T180" s="332"/>
      <c r="U180" s="148"/>
      <c r="V180" s="332"/>
      <c r="W180" s="332"/>
      <c r="X180" s="355"/>
    </row>
    <row r="181" spans="1:24" ht="14.7" customHeight="1" x14ac:dyDescent="0.25">
      <c r="A181" s="336"/>
      <c r="B181" s="332"/>
      <c r="C181" s="332"/>
      <c r="D181" s="332"/>
      <c r="E181" s="332"/>
      <c r="F181" s="332"/>
      <c r="G181" s="148"/>
      <c r="H181" s="336"/>
      <c r="I181" s="336"/>
      <c r="J181" s="265">
        <f t="shared" si="4"/>
        <v>0</v>
      </c>
      <c r="K181" s="265" t="str">
        <f t="shared" si="5"/>
        <v/>
      </c>
      <c r="L181" s="265"/>
      <c r="M181" s="353"/>
      <c r="N181" s="354"/>
      <c r="O181" s="336"/>
      <c r="P181" s="353"/>
      <c r="Q181" s="353"/>
      <c r="R181" s="147"/>
      <c r="S181" s="147"/>
      <c r="T181" s="332"/>
      <c r="U181" s="148"/>
      <c r="V181" s="332"/>
      <c r="W181" s="332"/>
      <c r="X181" s="355"/>
    </row>
    <row r="182" spans="1:24" ht="14.7" customHeight="1" x14ac:dyDescent="0.25">
      <c r="A182" s="336"/>
      <c r="B182" s="332"/>
      <c r="C182" s="332"/>
      <c r="D182" s="332"/>
      <c r="E182" s="332"/>
      <c r="F182" s="332"/>
      <c r="G182" s="148"/>
      <c r="H182" s="336"/>
      <c r="I182" s="336"/>
      <c r="J182" s="265">
        <f t="shared" si="4"/>
        <v>0</v>
      </c>
      <c r="K182" s="265" t="str">
        <f t="shared" si="5"/>
        <v/>
      </c>
      <c r="L182" s="265"/>
      <c r="M182" s="353"/>
      <c r="N182" s="354"/>
      <c r="O182" s="336"/>
      <c r="P182" s="353"/>
      <c r="Q182" s="353"/>
      <c r="R182" s="147"/>
      <c r="S182" s="147"/>
      <c r="T182" s="332"/>
      <c r="U182" s="148"/>
      <c r="V182" s="332"/>
      <c r="W182" s="332"/>
      <c r="X182" s="355"/>
    </row>
    <row r="183" spans="1:24" ht="14.7" customHeight="1" x14ac:dyDescent="0.25">
      <c r="A183" s="336"/>
      <c r="B183" s="332"/>
      <c r="C183" s="332"/>
      <c r="D183" s="332"/>
      <c r="E183" s="332"/>
      <c r="F183" s="332"/>
      <c r="G183" s="148"/>
      <c r="H183" s="336"/>
      <c r="I183" s="336"/>
      <c r="J183" s="265">
        <f t="shared" si="4"/>
        <v>0</v>
      </c>
      <c r="K183" s="265" t="str">
        <f t="shared" si="5"/>
        <v/>
      </c>
      <c r="L183" s="265"/>
      <c r="M183" s="353"/>
      <c r="N183" s="354"/>
      <c r="O183" s="336"/>
      <c r="P183" s="353"/>
      <c r="Q183" s="353"/>
      <c r="R183" s="147"/>
      <c r="S183" s="147"/>
      <c r="T183" s="332"/>
      <c r="U183" s="148"/>
      <c r="V183" s="332"/>
      <c r="W183" s="332"/>
      <c r="X183" s="355"/>
    </row>
    <row r="184" spans="1:24" ht="14.7" customHeight="1" x14ac:dyDescent="0.25">
      <c r="A184" s="336"/>
      <c r="B184" s="332"/>
      <c r="C184" s="332"/>
      <c r="D184" s="332"/>
      <c r="E184" s="332"/>
      <c r="F184" s="332"/>
      <c r="G184" s="148"/>
      <c r="H184" s="336"/>
      <c r="I184" s="336"/>
      <c r="J184" s="265">
        <f t="shared" si="4"/>
        <v>0</v>
      </c>
      <c r="K184" s="265" t="str">
        <f t="shared" si="5"/>
        <v/>
      </c>
      <c r="L184" s="265"/>
      <c r="M184" s="353"/>
      <c r="N184" s="354"/>
      <c r="O184" s="336"/>
      <c r="P184" s="353"/>
      <c r="Q184" s="353"/>
      <c r="R184" s="147"/>
      <c r="S184" s="147"/>
      <c r="T184" s="332"/>
      <c r="U184" s="148"/>
      <c r="V184" s="332"/>
      <c r="W184" s="332"/>
      <c r="X184" s="355"/>
    </row>
    <row r="185" spans="1:24" ht="14.7" customHeight="1" x14ac:dyDescent="0.25">
      <c r="A185" s="336"/>
      <c r="B185" s="332"/>
      <c r="C185" s="332"/>
      <c r="D185" s="332"/>
      <c r="E185" s="332"/>
      <c r="F185" s="332"/>
      <c r="G185" s="148"/>
      <c r="H185" s="336"/>
      <c r="I185" s="336"/>
      <c r="J185" s="265">
        <f t="shared" si="4"/>
        <v>0</v>
      </c>
      <c r="K185" s="265" t="str">
        <f t="shared" si="5"/>
        <v/>
      </c>
      <c r="L185" s="265"/>
      <c r="M185" s="353"/>
      <c r="N185" s="354"/>
      <c r="O185" s="336"/>
      <c r="P185" s="353"/>
      <c r="Q185" s="353"/>
      <c r="R185" s="147"/>
      <c r="S185" s="147"/>
      <c r="T185" s="332"/>
      <c r="U185" s="148"/>
      <c r="V185" s="332"/>
      <c r="W185" s="332"/>
      <c r="X185" s="355"/>
    </row>
    <row r="186" spans="1:24" ht="14.7" customHeight="1" x14ac:dyDescent="0.25">
      <c r="A186" s="336"/>
      <c r="B186" s="332"/>
      <c r="C186" s="332"/>
      <c r="D186" s="332"/>
      <c r="E186" s="332"/>
      <c r="F186" s="332"/>
      <c r="G186" s="148"/>
      <c r="H186" s="336"/>
      <c r="I186" s="336"/>
      <c r="J186" s="265">
        <f t="shared" si="4"/>
        <v>0</v>
      </c>
      <c r="K186" s="265" t="str">
        <f t="shared" si="5"/>
        <v/>
      </c>
      <c r="L186" s="265"/>
      <c r="M186" s="353"/>
      <c r="N186" s="354"/>
      <c r="O186" s="336"/>
      <c r="P186" s="353"/>
      <c r="Q186" s="353"/>
      <c r="R186" s="147"/>
      <c r="S186" s="147"/>
      <c r="T186" s="332"/>
      <c r="U186" s="148"/>
      <c r="V186" s="332"/>
      <c r="W186" s="332"/>
      <c r="X186" s="355"/>
    </row>
    <row r="187" spans="1:24" ht="14.7" customHeight="1" x14ac:dyDescent="0.25">
      <c r="A187" s="336"/>
      <c r="B187" s="332"/>
      <c r="C187" s="332"/>
      <c r="D187" s="332"/>
      <c r="E187" s="332"/>
      <c r="F187" s="332"/>
      <c r="G187" s="148"/>
      <c r="H187" s="336"/>
      <c r="I187" s="336"/>
      <c r="J187" s="265">
        <f t="shared" si="4"/>
        <v>0</v>
      </c>
      <c r="K187" s="265" t="str">
        <f t="shared" si="5"/>
        <v/>
      </c>
      <c r="L187" s="265"/>
      <c r="M187" s="353"/>
      <c r="N187" s="354"/>
      <c r="O187" s="336"/>
      <c r="P187" s="353"/>
      <c r="Q187" s="353"/>
      <c r="R187" s="147"/>
      <c r="S187" s="147"/>
      <c r="T187" s="332"/>
      <c r="U187" s="148"/>
      <c r="V187" s="332"/>
      <c r="W187" s="332"/>
      <c r="X187" s="355"/>
    </row>
    <row r="188" spans="1:24" ht="14.7" customHeight="1" x14ac:dyDescent="0.25">
      <c r="A188" s="336"/>
      <c r="B188" s="332"/>
      <c r="C188" s="332"/>
      <c r="D188" s="332"/>
      <c r="E188" s="332"/>
      <c r="F188" s="332"/>
      <c r="G188" s="148"/>
      <c r="H188" s="336"/>
      <c r="I188" s="336"/>
      <c r="J188" s="265">
        <f t="shared" si="4"/>
        <v>0</v>
      </c>
      <c r="K188" s="265" t="str">
        <f t="shared" si="5"/>
        <v/>
      </c>
      <c r="L188" s="265"/>
      <c r="M188" s="353"/>
      <c r="N188" s="354"/>
      <c r="O188" s="336"/>
      <c r="P188" s="353"/>
      <c r="Q188" s="353"/>
      <c r="R188" s="147"/>
      <c r="S188" s="147"/>
      <c r="T188" s="332"/>
      <c r="U188" s="148"/>
      <c r="V188" s="332"/>
      <c r="W188" s="332"/>
      <c r="X188" s="355"/>
    </row>
    <row r="189" spans="1:24" ht="14.7" customHeight="1" x14ac:dyDescent="0.25">
      <c r="A189" s="336"/>
      <c r="B189" s="332"/>
      <c r="C189" s="332"/>
      <c r="D189" s="332"/>
      <c r="E189" s="332"/>
      <c r="F189" s="332"/>
      <c r="G189" s="148"/>
      <c r="H189" s="336"/>
      <c r="I189" s="336"/>
      <c r="J189" s="265">
        <f t="shared" si="4"/>
        <v>0</v>
      </c>
      <c r="K189" s="265" t="str">
        <f t="shared" si="5"/>
        <v/>
      </c>
      <c r="L189" s="265"/>
      <c r="M189" s="353"/>
      <c r="N189" s="354"/>
      <c r="O189" s="336"/>
      <c r="P189" s="353"/>
      <c r="Q189" s="353"/>
      <c r="R189" s="147"/>
      <c r="S189" s="147"/>
      <c r="T189" s="332"/>
      <c r="U189" s="148"/>
      <c r="V189" s="332"/>
      <c r="W189" s="332"/>
      <c r="X189" s="355"/>
    </row>
    <row r="190" spans="1:24" ht="14.7" customHeight="1" x14ac:dyDescent="0.25">
      <c r="A190" s="336"/>
      <c r="B190" s="332"/>
      <c r="C190" s="332"/>
      <c r="D190" s="332"/>
      <c r="E190" s="332"/>
      <c r="F190" s="332"/>
      <c r="G190" s="148"/>
      <c r="H190" s="336"/>
      <c r="I190" s="336"/>
      <c r="J190" s="265">
        <f t="shared" si="4"/>
        <v>0</v>
      </c>
      <c r="K190" s="265" t="str">
        <f t="shared" si="5"/>
        <v/>
      </c>
      <c r="L190" s="265"/>
      <c r="M190" s="353"/>
      <c r="N190" s="354"/>
      <c r="O190" s="336"/>
      <c r="P190" s="353"/>
      <c r="Q190" s="353"/>
      <c r="R190" s="147"/>
      <c r="S190" s="147"/>
      <c r="T190" s="332"/>
      <c r="U190" s="148"/>
      <c r="V190" s="332"/>
      <c r="W190" s="332"/>
      <c r="X190" s="355"/>
    </row>
    <row r="191" spans="1:24" ht="14.7" customHeight="1" x14ac:dyDescent="0.25">
      <c r="A191" s="336"/>
      <c r="B191" s="332"/>
      <c r="C191" s="332"/>
      <c r="D191" s="332"/>
      <c r="E191" s="332"/>
      <c r="F191" s="332"/>
      <c r="G191" s="148"/>
      <c r="H191" s="336"/>
      <c r="I191" s="336"/>
      <c r="J191" s="265">
        <f t="shared" si="4"/>
        <v>0</v>
      </c>
      <c r="K191" s="265" t="str">
        <f t="shared" si="5"/>
        <v/>
      </c>
      <c r="L191" s="265"/>
      <c r="M191" s="353"/>
      <c r="N191" s="354"/>
      <c r="O191" s="336"/>
      <c r="P191" s="353"/>
      <c r="Q191" s="353"/>
      <c r="R191" s="147"/>
      <c r="S191" s="147"/>
      <c r="T191" s="332"/>
      <c r="U191" s="148"/>
      <c r="V191" s="332"/>
      <c r="W191" s="332"/>
      <c r="X191" s="355"/>
    </row>
    <row r="192" spans="1:24" ht="14.7" customHeight="1" x14ac:dyDescent="0.25">
      <c r="A192" s="336"/>
      <c r="B192" s="332"/>
      <c r="C192" s="332"/>
      <c r="D192" s="332"/>
      <c r="E192" s="332"/>
      <c r="F192" s="332"/>
      <c r="G192" s="148"/>
      <c r="H192" s="336"/>
      <c r="I192" s="336"/>
      <c r="J192" s="265">
        <f t="shared" si="4"/>
        <v>0</v>
      </c>
      <c r="K192" s="265" t="str">
        <f t="shared" si="5"/>
        <v/>
      </c>
      <c r="L192" s="265"/>
      <c r="M192" s="353"/>
      <c r="N192" s="354"/>
      <c r="O192" s="336"/>
      <c r="P192" s="353"/>
      <c r="Q192" s="353"/>
      <c r="R192" s="147"/>
      <c r="S192" s="147"/>
      <c r="T192" s="332"/>
      <c r="U192" s="148"/>
      <c r="V192" s="332"/>
      <c r="W192" s="332"/>
      <c r="X192" s="355"/>
    </row>
    <row r="193" spans="1:24" ht="14.7" customHeight="1" x14ac:dyDescent="0.25">
      <c r="A193" s="336"/>
      <c r="B193" s="332"/>
      <c r="C193" s="332"/>
      <c r="D193" s="332"/>
      <c r="E193" s="332"/>
      <c r="F193" s="332"/>
      <c r="G193" s="148"/>
      <c r="H193" s="336"/>
      <c r="I193" s="336"/>
      <c r="J193" s="265">
        <f t="shared" si="4"/>
        <v>0</v>
      </c>
      <c r="K193" s="265" t="str">
        <f t="shared" si="5"/>
        <v/>
      </c>
      <c r="L193" s="265"/>
      <c r="M193" s="353"/>
      <c r="N193" s="354"/>
      <c r="O193" s="336"/>
      <c r="P193" s="353"/>
      <c r="Q193" s="353"/>
      <c r="R193" s="147"/>
      <c r="S193" s="147"/>
      <c r="T193" s="332"/>
      <c r="U193" s="148"/>
      <c r="V193" s="332"/>
      <c r="W193" s="332"/>
      <c r="X193" s="355"/>
    </row>
    <row r="194" spans="1:24" ht="14.7" customHeight="1" x14ac:dyDescent="0.25">
      <c r="A194" s="336"/>
      <c r="B194" s="332"/>
      <c r="C194" s="332"/>
      <c r="D194" s="332"/>
      <c r="E194" s="332"/>
      <c r="F194" s="332"/>
      <c r="G194" s="148"/>
      <c r="H194" s="336"/>
      <c r="I194" s="336"/>
      <c r="J194" s="265">
        <f t="shared" si="4"/>
        <v>0</v>
      </c>
      <c r="K194" s="265" t="str">
        <f t="shared" si="5"/>
        <v/>
      </c>
      <c r="L194" s="265"/>
      <c r="M194" s="353"/>
      <c r="N194" s="354"/>
      <c r="O194" s="336"/>
      <c r="P194" s="353"/>
      <c r="Q194" s="353"/>
      <c r="R194" s="147"/>
      <c r="S194" s="147"/>
      <c r="T194" s="332"/>
      <c r="U194" s="148"/>
      <c r="V194" s="332"/>
      <c r="W194" s="332"/>
      <c r="X194" s="355"/>
    </row>
    <row r="195" spans="1:24" ht="14.7" customHeight="1" x14ac:dyDescent="0.25">
      <c r="A195" s="336"/>
      <c r="B195" s="332"/>
      <c r="C195" s="332"/>
      <c r="D195" s="332"/>
      <c r="E195" s="332"/>
      <c r="F195" s="332"/>
      <c r="G195" s="148"/>
      <c r="H195" s="336"/>
      <c r="I195" s="336"/>
      <c r="J195" s="265">
        <f t="shared" si="4"/>
        <v>0</v>
      </c>
      <c r="K195" s="265" t="str">
        <f t="shared" si="5"/>
        <v/>
      </c>
      <c r="L195" s="265"/>
      <c r="M195" s="353"/>
      <c r="N195" s="354"/>
      <c r="O195" s="336"/>
      <c r="P195" s="353"/>
      <c r="Q195" s="353"/>
      <c r="R195" s="147"/>
      <c r="S195" s="147"/>
      <c r="T195" s="332"/>
      <c r="U195" s="148"/>
      <c r="V195" s="332"/>
      <c r="W195" s="332"/>
      <c r="X195" s="355"/>
    </row>
    <row r="196" spans="1:24" ht="14.7" customHeight="1" x14ac:dyDescent="0.25">
      <c r="A196" s="336"/>
      <c r="B196" s="332"/>
      <c r="C196" s="332"/>
      <c r="D196" s="332"/>
      <c r="E196" s="332"/>
      <c r="F196" s="332"/>
      <c r="G196" s="148"/>
      <c r="H196" s="336"/>
      <c r="I196" s="336"/>
      <c r="J196" s="265">
        <f t="shared" si="4"/>
        <v>0</v>
      </c>
      <c r="K196" s="265" t="str">
        <f t="shared" si="5"/>
        <v/>
      </c>
      <c r="L196" s="265"/>
      <c r="M196" s="353"/>
      <c r="N196" s="354"/>
      <c r="O196" s="336"/>
      <c r="P196" s="353"/>
      <c r="Q196" s="353"/>
      <c r="R196" s="147"/>
      <c r="S196" s="147"/>
      <c r="T196" s="332"/>
      <c r="U196" s="148"/>
      <c r="V196" s="332"/>
      <c r="W196" s="332"/>
      <c r="X196" s="355"/>
    </row>
    <row r="197" spans="1:24" ht="14.7" customHeight="1" x14ac:dyDescent="0.25">
      <c r="A197" s="336"/>
      <c r="B197" s="332"/>
      <c r="C197" s="332"/>
      <c r="D197" s="332"/>
      <c r="E197" s="332"/>
      <c r="F197" s="332"/>
      <c r="G197" s="148"/>
      <c r="H197" s="336"/>
      <c r="I197" s="336"/>
      <c r="J197" s="265">
        <f t="shared" si="4"/>
        <v>0</v>
      </c>
      <c r="K197" s="265" t="str">
        <f t="shared" si="5"/>
        <v/>
      </c>
      <c r="L197" s="265"/>
      <c r="M197" s="353"/>
      <c r="N197" s="354"/>
      <c r="O197" s="336"/>
      <c r="P197" s="353"/>
      <c r="Q197" s="353"/>
      <c r="R197" s="147"/>
      <c r="S197" s="147"/>
      <c r="T197" s="332"/>
      <c r="U197" s="148"/>
      <c r="V197" s="332"/>
      <c r="W197" s="332"/>
      <c r="X197" s="355"/>
    </row>
    <row r="198" spans="1:24" ht="14.7" customHeight="1" x14ac:dyDescent="0.25">
      <c r="A198" s="336"/>
      <c r="B198" s="332"/>
      <c r="C198" s="332"/>
      <c r="D198" s="332"/>
      <c r="E198" s="332"/>
      <c r="F198" s="332"/>
      <c r="G198" s="148"/>
      <c r="H198" s="336"/>
      <c r="I198" s="336"/>
      <c r="J198" s="265">
        <f t="shared" si="4"/>
        <v>0</v>
      </c>
      <c r="K198" s="265" t="str">
        <f t="shared" si="5"/>
        <v/>
      </c>
      <c r="L198" s="265"/>
      <c r="M198" s="353"/>
      <c r="N198" s="354"/>
      <c r="O198" s="336"/>
      <c r="P198" s="353"/>
      <c r="Q198" s="353"/>
      <c r="R198" s="147"/>
      <c r="S198" s="147"/>
      <c r="T198" s="332"/>
      <c r="U198" s="148"/>
      <c r="V198" s="332"/>
      <c r="W198" s="332"/>
      <c r="X198" s="355"/>
    </row>
    <row r="199" spans="1:24" ht="14.7" customHeight="1" x14ac:dyDescent="0.25">
      <c r="A199" s="336"/>
      <c r="B199" s="332"/>
      <c r="C199" s="332"/>
      <c r="D199" s="332"/>
      <c r="E199" s="332"/>
      <c r="F199" s="332"/>
      <c r="G199" s="148"/>
      <c r="H199" s="336"/>
      <c r="I199" s="336"/>
      <c r="J199" s="265">
        <f t="shared" si="4"/>
        <v>0</v>
      </c>
      <c r="K199" s="265" t="str">
        <f t="shared" si="5"/>
        <v/>
      </c>
      <c r="L199" s="265"/>
      <c r="M199" s="353"/>
      <c r="N199" s="354"/>
      <c r="O199" s="336"/>
      <c r="P199" s="353"/>
      <c r="Q199" s="353"/>
      <c r="R199" s="147"/>
      <c r="S199" s="147"/>
      <c r="T199" s="332"/>
      <c r="U199" s="148"/>
      <c r="V199" s="332"/>
      <c r="W199" s="332"/>
      <c r="X199" s="355"/>
    </row>
    <row r="200" spans="1:24" ht="14.7" customHeight="1" x14ac:dyDescent="0.25">
      <c r="A200" s="336"/>
      <c r="B200" s="332"/>
      <c r="C200" s="332"/>
      <c r="D200" s="332"/>
      <c r="E200" s="332"/>
      <c r="F200" s="332"/>
      <c r="G200" s="148"/>
      <c r="H200" s="336"/>
      <c r="I200" s="336"/>
      <c r="J200" s="265">
        <f t="shared" si="4"/>
        <v>0</v>
      </c>
      <c r="K200" s="265" t="str">
        <f t="shared" si="5"/>
        <v/>
      </c>
      <c r="L200" s="265"/>
      <c r="M200" s="353"/>
      <c r="N200" s="354"/>
      <c r="O200" s="336"/>
      <c r="P200" s="353"/>
      <c r="Q200" s="353"/>
      <c r="R200" s="147"/>
      <c r="S200" s="147"/>
      <c r="T200" s="332"/>
      <c r="U200" s="148"/>
      <c r="V200" s="332"/>
      <c r="W200" s="332"/>
      <c r="X200" s="355"/>
    </row>
    <row r="201" spans="1:24" ht="14.7" customHeight="1" x14ac:dyDescent="0.25">
      <c r="A201" s="336"/>
      <c r="B201" s="332"/>
      <c r="C201" s="332"/>
      <c r="D201" s="332"/>
      <c r="E201" s="332"/>
      <c r="F201" s="332"/>
      <c r="G201" s="148"/>
      <c r="H201" s="336"/>
      <c r="I201" s="336"/>
      <c r="J201" s="265">
        <f t="shared" si="4"/>
        <v>0</v>
      </c>
      <c r="K201" s="265" t="str">
        <f t="shared" si="5"/>
        <v/>
      </c>
      <c r="L201" s="265"/>
      <c r="M201" s="353"/>
      <c r="N201" s="354"/>
      <c r="O201" s="336"/>
      <c r="P201" s="353"/>
      <c r="Q201" s="353"/>
      <c r="R201" s="147"/>
      <c r="S201" s="147"/>
      <c r="T201" s="332"/>
      <c r="U201" s="148"/>
      <c r="V201" s="332"/>
      <c r="W201" s="332"/>
      <c r="X201" s="355"/>
    </row>
    <row r="202" spans="1:24" ht="14.7" customHeight="1" x14ac:dyDescent="0.25">
      <c r="A202" s="336"/>
      <c r="B202" s="332"/>
      <c r="C202" s="332"/>
      <c r="D202" s="332"/>
      <c r="E202" s="332"/>
      <c r="F202" s="332"/>
      <c r="G202" s="148"/>
      <c r="H202" s="336"/>
      <c r="I202" s="336"/>
      <c r="J202" s="265">
        <f t="shared" ref="J202:J265" si="6">H202*I202</f>
        <v>0</v>
      </c>
      <c r="K202" s="265" t="str">
        <f t="shared" ref="K202:K265" si="7">IF(
    OR(
        AND(H202=1, I202&lt;=3),
        AND(H202=2, I202&lt;=2),
        AND(H202=3, I202=1),
        AND(H202=4, I202=1),
        AND(H202=5, I202=1)
    ),
    "Low",
IF(
    OR(
        AND(H202=1, I202&gt;=4),
        AND(H202=2, I202&gt;=3),
        AND(H202=3, I202=2),
        AND(H202=3, I202=3),
        AND(H202=4, I202=2),
        AND(H202=5, I202=2)
    ),
    "Medium",
IF(
    OR(
        AND(H202=3, I202=4),
        AND(H202=4, I202=3),
        AND(H202=5, I202=3),
        AND(H202=4, I202=4),
        AND(H202=3, I202=5)
    ),
    "High",
IF(
    OR(
        AND(H202=4, I202=5),
        AND(H202=5, I202&gt;=4)
    ),
    "Critical",
""
))))</f>
        <v/>
      </c>
      <c r="L202" s="265"/>
      <c r="M202" s="353"/>
      <c r="N202" s="354"/>
      <c r="O202" s="336"/>
      <c r="P202" s="353"/>
      <c r="Q202" s="353"/>
      <c r="R202" s="147"/>
      <c r="S202" s="147"/>
      <c r="T202" s="332"/>
      <c r="U202" s="148"/>
      <c r="V202" s="332"/>
      <c r="W202" s="332"/>
      <c r="X202" s="355"/>
    </row>
    <row r="203" spans="1:24" ht="14.7" customHeight="1" x14ac:dyDescent="0.25">
      <c r="A203" s="336"/>
      <c r="B203" s="332"/>
      <c r="C203" s="332"/>
      <c r="D203" s="332"/>
      <c r="E203" s="332"/>
      <c r="F203" s="332"/>
      <c r="G203" s="148"/>
      <c r="H203" s="336"/>
      <c r="I203" s="336"/>
      <c r="J203" s="265">
        <f t="shared" si="6"/>
        <v>0</v>
      </c>
      <c r="K203" s="265" t="str">
        <f t="shared" si="7"/>
        <v/>
      </c>
      <c r="L203" s="265"/>
      <c r="M203" s="353"/>
      <c r="N203" s="354"/>
      <c r="O203" s="336"/>
      <c r="P203" s="353"/>
      <c r="Q203" s="353"/>
      <c r="R203" s="147"/>
      <c r="S203" s="147"/>
      <c r="T203" s="332"/>
      <c r="U203" s="148"/>
      <c r="V203" s="332"/>
      <c r="W203" s="332"/>
      <c r="X203" s="355"/>
    </row>
    <row r="204" spans="1:24" ht="14.7" customHeight="1" x14ac:dyDescent="0.25">
      <c r="A204" s="336"/>
      <c r="B204" s="332"/>
      <c r="C204" s="332"/>
      <c r="D204" s="332"/>
      <c r="E204" s="332"/>
      <c r="F204" s="332"/>
      <c r="G204" s="148"/>
      <c r="H204" s="336"/>
      <c r="I204" s="336"/>
      <c r="J204" s="265">
        <f t="shared" si="6"/>
        <v>0</v>
      </c>
      <c r="K204" s="265" t="str">
        <f t="shared" si="7"/>
        <v/>
      </c>
      <c r="L204" s="265"/>
      <c r="M204" s="353"/>
      <c r="N204" s="354"/>
      <c r="O204" s="336"/>
      <c r="P204" s="353"/>
      <c r="Q204" s="353"/>
      <c r="R204" s="147"/>
      <c r="S204" s="147"/>
      <c r="T204" s="332"/>
      <c r="U204" s="148"/>
      <c r="V204" s="332"/>
      <c r="W204" s="332"/>
      <c r="X204" s="355"/>
    </row>
    <row r="205" spans="1:24" ht="14.7" customHeight="1" x14ac:dyDescent="0.25">
      <c r="A205" s="336"/>
      <c r="B205" s="332"/>
      <c r="C205" s="332"/>
      <c r="D205" s="332"/>
      <c r="E205" s="332"/>
      <c r="F205" s="332"/>
      <c r="G205" s="148"/>
      <c r="H205" s="336"/>
      <c r="I205" s="336"/>
      <c r="J205" s="265">
        <f t="shared" si="6"/>
        <v>0</v>
      </c>
      <c r="K205" s="265" t="str">
        <f t="shared" si="7"/>
        <v/>
      </c>
      <c r="L205" s="265"/>
      <c r="M205" s="353"/>
      <c r="N205" s="354"/>
      <c r="O205" s="336"/>
      <c r="P205" s="353"/>
      <c r="Q205" s="353"/>
      <c r="R205" s="147"/>
      <c r="S205" s="147"/>
      <c r="T205" s="332"/>
      <c r="U205" s="148"/>
      <c r="V205" s="332"/>
      <c r="W205" s="332"/>
      <c r="X205" s="355"/>
    </row>
    <row r="206" spans="1:24" ht="14.7" customHeight="1" x14ac:dyDescent="0.25">
      <c r="A206" s="336"/>
      <c r="B206" s="332"/>
      <c r="C206" s="332"/>
      <c r="D206" s="332"/>
      <c r="E206" s="332"/>
      <c r="F206" s="332"/>
      <c r="G206" s="148"/>
      <c r="H206" s="336"/>
      <c r="I206" s="336"/>
      <c r="J206" s="265">
        <f t="shared" si="6"/>
        <v>0</v>
      </c>
      <c r="K206" s="265" t="str">
        <f t="shared" si="7"/>
        <v/>
      </c>
      <c r="L206" s="265"/>
      <c r="M206" s="353"/>
      <c r="N206" s="354"/>
      <c r="O206" s="336"/>
      <c r="P206" s="353"/>
      <c r="Q206" s="353"/>
      <c r="R206" s="147"/>
      <c r="S206" s="147"/>
      <c r="T206" s="332"/>
      <c r="U206" s="148"/>
      <c r="V206" s="332"/>
      <c r="W206" s="332"/>
      <c r="X206" s="355"/>
    </row>
    <row r="207" spans="1:24" ht="14.7" customHeight="1" x14ac:dyDescent="0.25">
      <c r="A207" s="336"/>
      <c r="B207" s="332"/>
      <c r="C207" s="332"/>
      <c r="D207" s="332"/>
      <c r="E207" s="332"/>
      <c r="F207" s="332"/>
      <c r="G207" s="148"/>
      <c r="H207" s="336"/>
      <c r="I207" s="336"/>
      <c r="J207" s="265">
        <f t="shared" si="6"/>
        <v>0</v>
      </c>
      <c r="K207" s="265" t="str">
        <f t="shared" si="7"/>
        <v/>
      </c>
      <c r="L207" s="265"/>
      <c r="M207" s="353"/>
      <c r="N207" s="354"/>
      <c r="O207" s="336"/>
      <c r="P207" s="353"/>
      <c r="Q207" s="353"/>
      <c r="R207" s="147"/>
      <c r="S207" s="147"/>
      <c r="T207" s="332"/>
      <c r="U207" s="148"/>
      <c r="V207" s="332"/>
      <c r="W207" s="332"/>
      <c r="X207" s="355"/>
    </row>
    <row r="208" spans="1:24" ht="14.7" customHeight="1" x14ac:dyDescent="0.25">
      <c r="A208" s="336"/>
      <c r="B208" s="332"/>
      <c r="C208" s="332"/>
      <c r="D208" s="332"/>
      <c r="E208" s="332"/>
      <c r="F208" s="332"/>
      <c r="G208" s="148"/>
      <c r="H208" s="336"/>
      <c r="I208" s="336"/>
      <c r="J208" s="265">
        <f t="shared" si="6"/>
        <v>0</v>
      </c>
      <c r="K208" s="265" t="str">
        <f t="shared" si="7"/>
        <v/>
      </c>
      <c r="L208" s="265"/>
      <c r="M208" s="353"/>
      <c r="N208" s="354"/>
      <c r="O208" s="336"/>
      <c r="P208" s="353"/>
      <c r="Q208" s="353"/>
      <c r="R208" s="147"/>
      <c r="S208" s="147"/>
      <c r="T208" s="332"/>
      <c r="U208" s="148"/>
      <c r="V208" s="332"/>
      <c r="W208" s="332"/>
      <c r="X208" s="355"/>
    </row>
    <row r="209" spans="1:24" ht="14.7" customHeight="1" x14ac:dyDescent="0.25">
      <c r="A209" s="336"/>
      <c r="B209" s="332"/>
      <c r="C209" s="332"/>
      <c r="D209" s="332"/>
      <c r="E209" s="332"/>
      <c r="F209" s="332"/>
      <c r="G209" s="148"/>
      <c r="H209" s="336"/>
      <c r="I209" s="336"/>
      <c r="J209" s="265">
        <f t="shared" si="6"/>
        <v>0</v>
      </c>
      <c r="K209" s="265" t="str">
        <f t="shared" si="7"/>
        <v/>
      </c>
      <c r="L209" s="265"/>
      <c r="M209" s="353"/>
      <c r="N209" s="354"/>
      <c r="O209" s="336"/>
      <c r="P209" s="353"/>
      <c r="Q209" s="353"/>
      <c r="R209" s="147"/>
      <c r="S209" s="147"/>
      <c r="T209" s="332"/>
      <c r="U209" s="148"/>
      <c r="V209" s="332"/>
      <c r="W209" s="332"/>
      <c r="X209" s="355"/>
    </row>
    <row r="210" spans="1:24" ht="14.7" customHeight="1" x14ac:dyDescent="0.25">
      <c r="A210" s="336"/>
      <c r="B210" s="332"/>
      <c r="C210" s="332"/>
      <c r="D210" s="332"/>
      <c r="E210" s="332"/>
      <c r="F210" s="332"/>
      <c r="G210" s="148"/>
      <c r="H210" s="336"/>
      <c r="I210" s="336"/>
      <c r="J210" s="265">
        <f t="shared" si="6"/>
        <v>0</v>
      </c>
      <c r="K210" s="265" t="str">
        <f t="shared" si="7"/>
        <v/>
      </c>
      <c r="L210" s="265"/>
      <c r="M210" s="353"/>
      <c r="N210" s="354"/>
      <c r="O210" s="336"/>
      <c r="P210" s="353"/>
      <c r="Q210" s="353"/>
      <c r="R210" s="147"/>
      <c r="S210" s="147"/>
      <c r="T210" s="332"/>
      <c r="U210" s="148"/>
      <c r="V210" s="332"/>
      <c r="W210" s="332"/>
      <c r="X210" s="355"/>
    </row>
    <row r="211" spans="1:24" ht="14.7" customHeight="1" x14ac:dyDescent="0.25">
      <c r="A211" s="336"/>
      <c r="B211" s="332"/>
      <c r="C211" s="332"/>
      <c r="D211" s="332"/>
      <c r="E211" s="332"/>
      <c r="F211" s="332"/>
      <c r="G211" s="148"/>
      <c r="H211" s="336"/>
      <c r="I211" s="336"/>
      <c r="J211" s="265">
        <f t="shared" si="6"/>
        <v>0</v>
      </c>
      <c r="K211" s="265" t="str">
        <f t="shared" si="7"/>
        <v/>
      </c>
      <c r="L211" s="265"/>
      <c r="M211" s="353"/>
      <c r="N211" s="354"/>
      <c r="O211" s="336"/>
      <c r="P211" s="353"/>
      <c r="Q211" s="353"/>
      <c r="R211" s="147"/>
      <c r="S211" s="147"/>
      <c r="T211" s="332"/>
      <c r="U211" s="148"/>
      <c r="V211" s="332"/>
      <c r="W211" s="332"/>
      <c r="X211" s="355"/>
    </row>
    <row r="212" spans="1:24" ht="14.7" customHeight="1" x14ac:dyDescent="0.25">
      <c r="A212" s="336"/>
      <c r="B212" s="332"/>
      <c r="C212" s="332"/>
      <c r="D212" s="332"/>
      <c r="E212" s="332"/>
      <c r="F212" s="332"/>
      <c r="G212" s="148"/>
      <c r="H212" s="336"/>
      <c r="I212" s="336"/>
      <c r="J212" s="265">
        <f t="shared" si="6"/>
        <v>0</v>
      </c>
      <c r="K212" s="265" t="str">
        <f t="shared" si="7"/>
        <v/>
      </c>
      <c r="L212" s="265"/>
      <c r="M212" s="353"/>
      <c r="N212" s="354"/>
      <c r="O212" s="336"/>
      <c r="P212" s="353"/>
      <c r="Q212" s="353"/>
      <c r="R212" s="147"/>
      <c r="S212" s="147"/>
      <c r="T212" s="332"/>
      <c r="U212" s="148"/>
      <c r="V212" s="332"/>
      <c r="W212" s="332"/>
      <c r="X212" s="355"/>
    </row>
    <row r="213" spans="1:24" ht="14.7" customHeight="1" x14ac:dyDescent="0.25">
      <c r="A213" s="336"/>
      <c r="B213" s="332"/>
      <c r="C213" s="332"/>
      <c r="D213" s="332"/>
      <c r="E213" s="332"/>
      <c r="F213" s="332"/>
      <c r="G213" s="148"/>
      <c r="H213" s="336"/>
      <c r="I213" s="336"/>
      <c r="J213" s="265">
        <f t="shared" si="6"/>
        <v>0</v>
      </c>
      <c r="K213" s="265" t="str">
        <f t="shared" si="7"/>
        <v/>
      </c>
      <c r="L213" s="265"/>
      <c r="M213" s="353"/>
      <c r="N213" s="354"/>
      <c r="O213" s="336"/>
      <c r="P213" s="353"/>
      <c r="Q213" s="353"/>
      <c r="R213" s="147"/>
      <c r="S213" s="147"/>
      <c r="T213" s="332"/>
      <c r="U213" s="148"/>
      <c r="V213" s="332"/>
      <c r="W213" s="332"/>
      <c r="X213" s="355"/>
    </row>
    <row r="214" spans="1:24" ht="14.7" customHeight="1" x14ac:dyDescent="0.25">
      <c r="A214" s="336"/>
      <c r="B214" s="332"/>
      <c r="C214" s="332"/>
      <c r="D214" s="332"/>
      <c r="E214" s="332"/>
      <c r="F214" s="332"/>
      <c r="G214" s="148"/>
      <c r="H214" s="336"/>
      <c r="I214" s="336"/>
      <c r="J214" s="265">
        <f t="shared" si="6"/>
        <v>0</v>
      </c>
      <c r="K214" s="265" t="str">
        <f t="shared" si="7"/>
        <v/>
      </c>
      <c r="L214" s="265"/>
      <c r="M214" s="353"/>
      <c r="N214" s="354"/>
      <c r="O214" s="336"/>
      <c r="P214" s="353"/>
      <c r="Q214" s="353"/>
      <c r="R214" s="147"/>
      <c r="S214" s="147"/>
      <c r="T214" s="332"/>
      <c r="U214" s="148"/>
      <c r="V214" s="332"/>
      <c r="W214" s="332"/>
      <c r="X214" s="355"/>
    </row>
    <row r="215" spans="1:24" ht="14.7" customHeight="1" x14ac:dyDescent="0.25">
      <c r="A215" s="336"/>
      <c r="B215" s="332"/>
      <c r="C215" s="332"/>
      <c r="D215" s="332"/>
      <c r="E215" s="332"/>
      <c r="F215" s="332"/>
      <c r="G215" s="148"/>
      <c r="H215" s="336"/>
      <c r="I215" s="336"/>
      <c r="J215" s="265">
        <f t="shared" si="6"/>
        <v>0</v>
      </c>
      <c r="K215" s="265" t="str">
        <f t="shared" si="7"/>
        <v/>
      </c>
      <c r="L215" s="265"/>
      <c r="M215" s="353"/>
      <c r="N215" s="354"/>
      <c r="O215" s="336"/>
      <c r="P215" s="353"/>
      <c r="Q215" s="353"/>
      <c r="R215" s="147"/>
      <c r="S215" s="147"/>
      <c r="T215" s="332"/>
      <c r="U215" s="148"/>
      <c r="V215" s="332"/>
      <c r="W215" s="332"/>
      <c r="X215" s="355"/>
    </row>
    <row r="216" spans="1:24" ht="14.7" customHeight="1" x14ac:dyDescent="0.25">
      <c r="A216" s="336"/>
      <c r="B216" s="332"/>
      <c r="C216" s="332"/>
      <c r="D216" s="332"/>
      <c r="E216" s="332"/>
      <c r="F216" s="332"/>
      <c r="G216" s="148"/>
      <c r="H216" s="336"/>
      <c r="I216" s="336"/>
      <c r="J216" s="265">
        <f t="shared" si="6"/>
        <v>0</v>
      </c>
      <c r="K216" s="265" t="str">
        <f t="shared" si="7"/>
        <v/>
      </c>
      <c r="L216" s="265"/>
      <c r="M216" s="353"/>
      <c r="N216" s="354"/>
      <c r="O216" s="336"/>
      <c r="P216" s="353"/>
      <c r="Q216" s="353"/>
      <c r="R216" s="147"/>
      <c r="S216" s="147"/>
      <c r="T216" s="332"/>
      <c r="U216" s="148"/>
      <c r="V216" s="332"/>
      <c r="W216" s="332"/>
      <c r="X216" s="355"/>
    </row>
    <row r="217" spans="1:24" ht="14.7" customHeight="1" x14ac:dyDescent="0.25">
      <c r="A217" s="336"/>
      <c r="B217" s="332"/>
      <c r="C217" s="332"/>
      <c r="D217" s="332"/>
      <c r="E217" s="332"/>
      <c r="F217" s="332"/>
      <c r="G217" s="148"/>
      <c r="H217" s="336"/>
      <c r="I217" s="336"/>
      <c r="J217" s="265">
        <f t="shared" si="6"/>
        <v>0</v>
      </c>
      <c r="K217" s="265" t="str">
        <f t="shared" si="7"/>
        <v/>
      </c>
      <c r="L217" s="265"/>
      <c r="M217" s="353"/>
      <c r="N217" s="354"/>
      <c r="O217" s="336"/>
      <c r="P217" s="353"/>
      <c r="Q217" s="353"/>
      <c r="R217" s="147"/>
      <c r="S217" s="147"/>
      <c r="T217" s="332"/>
      <c r="U217" s="148"/>
      <c r="V217" s="332"/>
      <c r="W217" s="332"/>
      <c r="X217" s="355"/>
    </row>
    <row r="218" spans="1:24" ht="14.7" customHeight="1" x14ac:dyDescent="0.25">
      <c r="A218" s="336"/>
      <c r="B218" s="332"/>
      <c r="C218" s="332"/>
      <c r="D218" s="332"/>
      <c r="E218" s="332"/>
      <c r="F218" s="332"/>
      <c r="G218" s="148"/>
      <c r="H218" s="336"/>
      <c r="I218" s="336"/>
      <c r="J218" s="265">
        <f t="shared" si="6"/>
        <v>0</v>
      </c>
      <c r="K218" s="265" t="str">
        <f t="shared" si="7"/>
        <v/>
      </c>
      <c r="L218" s="265"/>
      <c r="M218" s="353"/>
      <c r="N218" s="354"/>
      <c r="O218" s="336"/>
      <c r="P218" s="353"/>
      <c r="Q218" s="353"/>
      <c r="R218" s="147"/>
      <c r="S218" s="147"/>
      <c r="T218" s="332"/>
      <c r="U218" s="148"/>
      <c r="V218" s="332"/>
      <c r="W218" s="332"/>
      <c r="X218" s="355"/>
    </row>
    <row r="219" spans="1:24" ht="14.7" customHeight="1" x14ac:dyDescent="0.25">
      <c r="A219" s="336"/>
      <c r="B219" s="332"/>
      <c r="C219" s="332"/>
      <c r="D219" s="332"/>
      <c r="E219" s="332"/>
      <c r="F219" s="332"/>
      <c r="G219" s="148"/>
      <c r="H219" s="336"/>
      <c r="I219" s="336"/>
      <c r="J219" s="265">
        <f t="shared" si="6"/>
        <v>0</v>
      </c>
      <c r="K219" s="265" t="str">
        <f t="shared" si="7"/>
        <v/>
      </c>
      <c r="L219" s="265"/>
      <c r="M219" s="353"/>
      <c r="N219" s="354"/>
      <c r="O219" s="336"/>
      <c r="P219" s="353"/>
      <c r="Q219" s="353"/>
      <c r="R219" s="147"/>
      <c r="S219" s="147"/>
      <c r="T219" s="332"/>
      <c r="U219" s="148"/>
      <c r="V219" s="332"/>
      <c r="W219" s="332"/>
      <c r="X219" s="355"/>
    </row>
    <row r="220" spans="1:24" ht="14.7" customHeight="1" x14ac:dyDescent="0.25">
      <c r="A220" s="336"/>
      <c r="B220" s="332"/>
      <c r="C220" s="332"/>
      <c r="D220" s="332"/>
      <c r="E220" s="332"/>
      <c r="F220" s="332"/>
      <c r="G220" s="148"/>
      <c r="H220" s="336"/>
      <c r="I220" s="336"/>
      <c r="J220" s="265">
        <f t="shared" si="6"/>
        <v>0</v>
      </c>
      <c r="K220" s="265" t="str">
        <f t="shared" si="7"/>
        <v/>
      </c>
      <c r="L220" s="265"/>
      <c r="M220" s="353"/>
      <c r="N220" s="354"/>
      <c r="O220" s="336"/>
      <c r="P220" s="353"/>
      <c r="Q220" s="353"/>
      <c r="R220" s="147"/>
      <c r="S220" s="147"/>
      <c r="T220" s="332"/>
      <c r="U220" s="148"/>
      <c r="V220" s="332"/>
      <c r="W220" s="332"/>
      <c r="X220" s="355"/>
    </row>
    <row r="221" spans="1:24" ht="14.7" customHeight="1" x14ac:dyDescent="0.25">
      <c r="A221" s="336"/>
      <c r="B221" s="332"/>
      <c r="C221" s="332"/>
      <c r="D221" s="332"/>
      <c r="E221" s="332"/>
      <c r="F221" s="332"/>
      <c r="G221" s="148"/>
      <c r="H221" s="336"/>
      <c r="I221" s="336"/>
      <c r="J221" s="265">
        <f t="shared" si="6"/>
        <v>0</v>
      </c>
      <c r="K221" s="265" t="str">
        <f t="shared" si="7"/>
        <v/>
      </c>
      <c r="L221" s="265"/>
      <c r="M221" s="353"/>
      <c r="N221" s="354"/>
      <c r="O221" s="336"/>
      <c r="P221" s="353"/>
      <c r="Q221" s="353"/>
      <c r="R221" s="147"/>
      <c r="S221" s="147"/>
      <c r="T221" s="332"/>
      <c r="U221" s="148"/>
      <c r="V221" s="332"/>
      <c r="W221" s="332"/>
      <c r="X221" s="355"/>
    </row>
    <row r="222" spans="1:24" ht="14.7" customHeight="1" x14ac:dyDescent="0.25">
      <c r="A222" s="336"/>
      <c r="B222" s="332"/>
      <c r="C222" s="332"/>
      <c r="D222" s="332"/>
      <c r="E222" s="332"/>
      <c r="F222" s="332"/>
      <c r="G222" s="148"/>
      <c r="H222" s="336"/>
      <c r="I222" s="336"/>
      <c r="J222" s="265">
        <f t="shared" si="6"/>
        <v>0</v>
      </c>
      <c r="K222" s="265" t="str">
        <f t="shared" si="7"/>
        <v/>
      </c>
      <c r="L222" s="265"/>
      <c r="M222" s="353"/>
      <c r="N222" s="354"/>
      <c r="O222" s="336"/>
      <c r="P222" s="353"/>
      <c r="Q222" s="353"/>
      <c r="R222" s="147"/>
      <c r="S222" s="147"/>
      <c r="T222" s="332"/>
      <c r="U222" s="148"/>
      <c r="V222" s="332"/>
      <c r="W222" s="332"/>
      <c r="X222" s="355"/>
    </row>
    <row r="223" spans="1:24" ht="14.7" customHeight="1" x14ac:dyDescent="0.25">
      <c r="A223" s="336"/>
      <c r="B223" s="332"/>
      <c r="C223" s="332"/>
      <c r="D223" s="332"/>
      <c r="E223" s="332"/>
      <c r="F223" s="332"/>
      <c r="G223" s="148"/>
      <c r="H223" s="336"/>
      <c r="I223" s="336"/>
      <c r="J223" s="265">
        <f t="shared" si="6"/>
        <v>0</v>
      </c>
      <c r="K223" s="265" t="str">
        <f t="shared" si="7"/>
        <v/>
      </c>
      <c r="L223" s="265"/>
      <c r="M223" s="353"/>
      <c r="N223" s="354"/>
      <c r="O223" s="336"/>
      <c r="P223" s="353"/>
      <c r="Q223" s="353"/>
      <c r="R223" s="147"/>
      <c r="S223" s="147"/>
      <c r="T223" s="332"/>
      <c r="U223" s="148"/>
      <c r="V223" s="332"/>
      <c r="W223" s="332"/>
      <c r="X223" s="355"/>
    </row>
    <row r="224" spans="1:24" ht="14.7" customHeight="1" x14ac:dyDescent="0.25">
      <c r="A224" s="336"/>
      <c r="B224" s="332"/>
      <c r="C224" s="332"/>
      <c r="D224" s="332"/>
      <c r="E224" s="332"/>
      <c r="F224" s="332"/>
      <c r="G224" s="148"/>
      <c r="H224" s="336"/>
      <c r="I224" s="336"/>
      <c r="J224" s="265">
        <f t="shared" si="6"/>
        <v>0</v>
      </c>
      <c r="K224" s="265" t="str">
        <f t="shared" si="7"/>
        <v/>
      </c>
      <c r="L224" s="265"/>
      <c r="M224" s="353"/>
      <c r="N224" s="354"/>
      <c r="O224" s="336"/>
      <c r="P224" s="353"/>
      <c r="Q224" s="353"/>
      <c r="R224" s="147"/>
      <c r="S224" s="147"/>
      <c r="T224" s="332"/>
      <c r="U224" s="148"/>
      <c r="V224" s="332"/>
      <c r="W224" s="332"/>
      <c r="X224" s="355"/>
    </row>
    <row r="225" spans="1:24" ht="14.7" customHeight="1" x14ac:dyDescent="0.25">
      <c r="A225" s="336"/>
      <c r="B225" s="332"/>
      <c r="C225" s="332"/>
      <c r="D225" s="332"/>
      <c r="E225" s="332"/>
      <c r="F225" s="332"/>
      <c r="G225" s="148"/>
      <c r="H225" s="336"/>
      <c r="I225" s="336"/>
      <c r="J225" s="265">
        <f t="shared" si="6"/>
        <v>0</v>
      </c>
      <c r="K225" s="265" t="str">
        <f t="shared" si="7"/>
        <v/>
      </c>
      <c r="L225" s="265"/>
      <c r="M225" s="353"/>
      <c r="N225" s="354"/>
      <c r="O225" s="336"/>
      <c r="P225" s="353"/>
      <c r="Q225" s="353"/>
      <c r="R225" s="147"/>
      <c r="S225" s="147"/>
      <c r="T225" s="332"/>
      <c r="U225" s="148"/>
      <c r="V225" s="332"/>
      <c r="W225" s="332"/>
      <c r="X225" s="355"/>
    </row>
    <row r="226" spans="1:24" ht="14.7" customHeight="1" x14ac:dyDescent="0.25">
      <c r="A226" s="336"/>
      <c r="B226" s="332"/>
      <c r="C226" s="332"/>
      <c r="D226" s="332"/>
      <c r="E226" s="332"/>
      <c r="F226" s="332"/>
      <c r="G226" s="148"/>
      <c r="H226" s="336"/>
      <c r="I226" s="336"/>
      <c r="J226" s="265">
        <f t="shared" si="6"/>
        <v>0</v>
      </c>
      <c r="K226" s="265" t="str">
        <f t="shared" si="7"/>
        <v/>
      </c>
      <c r="L226" s="265"/>
      <c r="M226" s="353"/>
      <c r="N226" s="354"/>
      <c r="O226" s="336"/>
      <c r="P226" s="353"/>
      <c r="Q226" s="353"/>
      <c r="R226" s="147"/>
      <c r="S226" s="147"/>
      <c r="T226" s="332"/>
      <c r="U226" s="148"/>
      <c r="V226" s="332"/>
      <c r="W226" s="332"/>
      <c r="X226" s="355"/>
    </row>
    <row r="227" spans="1:24" ht="14.7" customHeight="1" x14ac:dyDescent="0.25">
      <c r="A227" s="336"/>
      <c r="B227" s="332"/>
      <c r="C227" s="332"/>
      <c r="D227" s="332"/>
      <c r="E227" s="332"/>
      <c r="F227" s="332"/>
      <c r="G227" s="148"/>
      <c r="H227" s="336"/>
      <c r="I227" s="336"/>
      <c r="J227" s="265">
        <f t="shared" si="6"/>
        <v>0</v>
      </c>
      <c r="K227" s="265" t="str">
        <f t="shared" si="7"/>
        <v/>
      </c>
      <c r="L227" s="265"/>
      <c r="M227" s="353"/>
      <c r="N227" s="354"/>
      <c r="O227" s="336"/>
      <c r="P227" s="353"/>
      <c r="Q227" s="353"/>
      <c r="R227" s="147"/>
      <c r="S227" s="147"/>
      <c r="T227" s="332"/>
      <c r="U227" s="148"/>
      <c r="V227" s="332"/>
      <c r="W227" s="332"/>
      <c r="X227" s="355"/>
    </row>
    <row r="228" spans="1:24" ht="14.7" customHeight="1" x14ac:dyDescent="0.25">
      <c r="A228" s="336"/>
      <c r="B228" s="332"/>
      <c r="C228" s="332"/>
      <c r="D228" s="332"/>
      <c r="E228" s="332"/>
      <c r="F228" s="332"/>
      <c r="G228" s="148"/>
      <c r="H228" s="336"/>
      <c r="I228" s="336"/>
      <c r="J228" s="265">
        <f t="shared" si="6"/>
        <v>0</v>
      </c>
      <c r="K228" s="265" t="str">
        <f t="shared" si="7"/>
        <v/>
      </c>
      <c r="L228" s="265"/>
      <c r="M228" s="353"/>
      <c r="N228" s="354"/>
      <c r="O228" s="336"/>
      <c r="P228" s="353"/>
      <c r="Q228" s="353"/>
      <c r="R228" s="147"/>
      <c r="S228" s="147"/>
      <c r="T228" s="332"/>
      <c r="U228" s="148"/>
      <c r="V228" s="332"/>
      <c r="W228" s="332"/>
      <c r="X228" s="355"/>
    </row>
    <row r="229" spans="1:24" ht="14.7" customHeight="1" x14ac:dyDescent="0.25">
      <c r="A229" s="336"/>
      <c r="B229" s="332"/>
      <c r="C229" s="332"/>
      <c r="D229" s="332"/>
      <c r="E229" s="332"/>
      <c r="F229" s="332"/>
      <c r="G229" s="148"/>
      <c r="H229" s="336"/>
      <c r="I229" s="336"/>
      <c r="J229" s="265">
        <f t="shared" si="6"/>
        <v>0</v>
      </c>
      <c r="K229" s="265" t="str">
        <f t="shared" si="7"/>
        <v/>
      </c>
      <c r="L229" s="265"/>
      <c r="M229" s="353"/>
      <c r="N229" s="354"/>
      <c r="O229" s="336"/>
      <c r="P229" s="353"/>
      <c r="Q229" s="353"/>
      <c r="R229" s="147"/>
      <c r="S229" s="147"/>
      <c r="T229" s="332"/>
      <c r="U229" s="148"/>
      <c r="V229" s="332"/>
      <c r="W229" s="332"/>
      <c r="X229" s="355"/>
    </row>
    <row r="230" spans="1:24" ht="14.7" customHeight="1" x14ac:dyDescent="0.25">
      <c r="A230" s="336"/>
      <c r="B230" s="332"/>
      <c r="C230" s="332"/>
      <c r="D230" s="332"/>
      <c r="E230" s="332"/>
      <c r="F230" s="332"/>
      <c r="G230" s="148"/>
      <c r="H230" s="336"/>
      <c r="I230" s="336"/>
      <c r="J230" s="265">
        <f t="shared" si="6"/>
        <v>0</v>
      </c>
      <c r="K230" s="265" t="str">
        <f t="shared" si="7"/>
        <v/>
      </c>
      <c r="L230" s="265"/>
      <c r="M230" s="353"/>
      <c r="N230" s="354"/>
      <c r="O230" s="336"/>
      <c r="P230" s="353"/>
      <c r="Q230" s="353"/>
      <c r="R230" s="147"/>
      <c r="S230" s="147"/>
      <c r="T230" s="332"/>
      <c r="U230" s="148"/>
      <c r="V230" s="332"/>
      <c r="W230" s="332"/>
      <c r="X230" s="355"/>
    </row>
    <row r="231" spans="1:24" ht="14.7" customHeight="1" x14ac:dyDescent="0.25">
      <c r="A231" s="336"/>
      <c r="B231" s="332"/>
      <c r="C231" s="332"/>
      <c r="D231" s="332"/>
      <c r="E231" s="332"/>
      <c r="F231" s="332"/>
      <c r="G231" s="148"/>
      <c r="H231" s="336"/>
      <c r="I231" s="336"/>
      <c r="J231" s="265">
        <f t="shared" si="6"/>
        <v>0</v>
      </c>
      <c r="K231" s="265" t="str">
        <f t="shared" si="7"/>
        <v/>
      </c>
      <c r="L231" s="265"/>
      <c r="M231" s="353"/>
      <c r="N231" s="354"/>
      <c r="O231" s="336"/>
      <c r="P231" s="353"/>
      <c r="Q231" s="353"/>
      <c r="R231" s="147"/>
      <c r="S231" s="147"/>
      <c r="T231" s="332"/>
      <c r="U231" s="148"/>
      <c r="V231" s="332"/>
      <c r="W231" s="332"/>
      <c r="X231" s="355"/>
    </row>
    <row r="232" spans="1:24" ht="14.7" customHeight="1" x14ac:dyDescent="0.25">
      <c r="A232" s="336"/>
      <c r="B232" s="332"/>
      <c r="C232" s="332"/>
      <c r="D232" s="332"/>
      <c r="E232" s="332"/>
      <c r="F232" s="332"/>
      <c r="G232" s="148"/>
      <c r="H232" s="336"/>
      <c r="I232" s="336"/>
      <c r="J232" s="265">
        <f t="shared" si="6"/>
        <v>0</v>
      </c>
      <c r="K232" s="265" t="str">
        <f t="shared" si="7"/>
        <v/>
      </c>
      <c r="L232" s="265"/>
      <c r="M232" s="353"/>
      <c r="N232" s="354"/>
      <c r="O232" s="336"/>
      <c r="P232" s="353"/>
      <c r="Q232" s="353"/>
      <c r="R232" s="147"/>
      <c r="S232" s="147"/>
      <c r="T232" s="332"/>
      <c r="U232" s="148"/>
      <c r="V232" s="332"/>
      <c r="W232" s="332"/>
      <c r="X232" s="355"/>
    </row>
    <row r="233" spans="1:24" ht="14.7" customHeight="1" x14ac:dyDescent="0.25">
      <c r="A233" s="336"/>
      <c r="B233" s="332"/>
      <c r="C233" s="332"/>
      <c r="D233" s="332"/>
      <c r="E233" s="332"/>
      <c r="F233" s="332"/>
      <c r="G233" s="148"/>
      <c r="H233" s="336"/>
      <c r="I233" s="336"/>
      <c r="J233" s="265">
        <f t="shared" si="6"/>
        <v>0</v>
      </c>
      <c r="K233" s="265" t="str">
        <f t="shared" si="7"/>
        <v/>
      </c>
      <c r="L233" s="265"/>
      <c r="M233" s="353"/>
      <c r="N233" s="354"/>
      <c r="O233" s="336"/>
      <c r="P233" s="353"/>
      <c r="Q233" s="353"/>
      <c r="R233" s="147"/>
      <c r="S233" s="147"/>
      <c r="T233" s="332"/>
      <c r="U233" s="148"/>
      <c r="V233" s="332"/>
      <c r="W233" s="332"/>
      <c r="X233" s="355"/>
    </row>
    <row r="234" spans="1:24" ht="14.7" customHeight="1" x14ac:dyDescent="0.25">
      <c r="A234" s="336"/>
      <c r="B234" s="332"/>
      <c r="C234" s="332"/>
      <c r="D234" s="332"/>
      <c r="E234" s="332"/>
      <c r="F234" s="332"/>
      <c r="G234" s="148"/>
      <c r="H234" s="336"/>
      <c r="I234" s="336"/>
      <c r="J234" s="265">
        <f t="shared" si="6"/>
        <v>0</v>
      </c>
      <c r="K234" s="265" t="str">
        <f t="shared" si="7"/>
        <v/>
      </c>
      <c r="L234" s="265"/>
      <c r="M234" s="353"/>
      <c r="N234" s="354"/>
      <c r="O234" s="336"/>
      <c r="P234" s="353"/>
      <c r="Q234" s="353"/>
      <c r="R234" s="147"/>
      <c r="S234" s="147"/>
      <c r="T234" s="332"/>
      <c r="U234" s="148"/>
      <c r="V234" s="332"/>
      <c r="W234" s="332"/>
      <c r="X234" s="355"/>
    </row>
    <row r="235" spans="1:24" ht="14.7" customHeight="1" x14ac:dyDescent="0.25">
      <c r="A235" s="336"/>
      <c r="B235" s="332"/>
      <c r="C235" s="332"/>
      <c r="D235" s="332"/>
      <c r="E235" s="332"/>
      <c r="F235" s="332"/>
      <c r="G235" s="148"/>
      <c r="H235" s="336"/>
      <c r="I235" s="336"/>
      <c r="J235" s="265">
        <f t="shared" si="6"/>
        <v>0</v>
      </c>
      <c r="K235" s="265" t="str">
        <f t="shared" si="7"/>
        <v/>
      </c>
      <c r="L235" s="265"/>
      <c r="M235" s="353"/>
      <c r="N235" s="354"/>
      <c r="O235" s="336"/>
      <c r="P235" s="353"/>
      <c r="Q235" s="353"/>
      <c r="R235" s="147"/>
      <c r="S235" s="147"/>
      <c r="T235" s="332"/>
      <c r="U235" s="148"/>
      <c r="V235" s="332"/>
      <c r="W235" s="332"/>
      <c r="X235" s="355"/>
    </row>
    <row r="236" spans="1:24" ht="14.7" customHeight="1" x14ac:dyDescent="0.25">
      <c r="A236" s="336"/>
      <c r="B236" s="332"/>
      <c r="C236" s="332"/>
      <c r="D236" s="332"/>
      <c r="E236" s="332"/>
      <c r="F236" s="332"/>
      <c r="G236" s="148"/>
      <c r="H236" s="336"/>
      <c r="I236" s="336"/>
      <c r="J236" s="265">
        <f t="shared" si="6"/>
        <v>0</v>
      </c>
      <c r="K236" s="265" t="str">
        <f t="shared" si="7"/>
        <v/>
      </c>
      <c r="L236" s="265"/>
      <c r="M236" s="353"/>
      <c r="N236" s="354"/>
      <c r="O236" s="336"/>
      <c r="P236" s="353"/>
      <c r="Q236" s="353"/>
      <c r="R236" s="147"/>
      <c r="S236" s="147"/>
      <c r="T236" s="332"/>
      <c r="U236" s="148"/>
      <c r="V236" s="332"/>
      <c r="W236" s="332"/>
      <c r="X236" s="355"/>
    </row>
    <row r="237" spans="1:24" ht="14.7" customHeight="1" x14ac:dyDescent="0.25">
      <c r="A237" s="336"/>
      <c r="B237" s="332"/>
      <c r="C237" s="332"/>
      <c r="D237" s="332"/>
      <c r="E237" s="332"/>
      <c r="F237" s="332"/>
      <c r="G237" s="148"/>
      <c r="H237" s="336"/>
      <c r="I237" s="336"/>
      <c r="J237" s="265">
        <f t="shared" si="6"/>
        <v>0</v>
      </c>
      <c r="K237" s="265" t="str">
        <f t="shared" si="7"/>
        <v/>
      </c>
      <c r="L237" s="265"/>
      <c r="M237" s="353"/>
      <c r="N237" s="354"/>
      <c r="O237" s="336"/>
      <c r="P237" s="353"/>
      <c r="Q237" s="353"/>
      <c r="R237" s="147"/>
      <c r="S237" s="147"/>
      <c r="T237" s="332"/>
      <c r="U237" s="148"/>
      <c r="V237" s="332"/>
      <c r="W237" s="332"/>
      <c r="X237" s="355"/>
    </row>
    <row r="238" spans="1:24" ht="14.7" customHeight="1" x14ac:dyDescent="0.25">
      <c r="A238" s="336"/>
      <c r="B238" s="332"/>
      <c r="C238" s="332"/>
      <c r="D238" s="332"/>
      <c r="E238" s="332"/>
      <c r="F238" s="332"/>
      <c r="G238" s="148"/>
      <c r="H238" s="336"/>
      <c r="I238" s="336"/>
      <c r="J238" s="265">
        <f t="shared" si="6"/>
        <v>0</v>
      </c>
      <c r="K238" s="265" t="str">
        <f t="shared" si="7"/>
        <v/>
      </c>
      <c r="L238" s="265"/>
      <c r="M238" s="353"/>
      <c r="N238" s="354"/>
      <c r="O238" s="336"/>
      <c r="P238" s="353"/>
      <c r="Q238" s="353"/>
      <c r="R238" s="147"/>
      <c r="S238" s="147"/>
      <c r="T238" s="332"/>
      <c r="U238" s="148"/>
      <c r="V238" s="332"/>
      <c r="W238" s="332"/>
      <c r="X238" s="355"/>
    </row>
    <row r="239" spans="1:24" ht="14.7" customHeight="1" x14ac:dyDescent="0.25">
      <c r="A239" s="336"/>
      <c r="B239" s="332"/>
      <c r="C239" s="332"/>
      <c r="D239" s="332"/>
      <c r="E239" s="332"/>
      <c r="F239" s="332"/>
      <c r="G239" s="148"/>
      <c r="H239" s="336"/>
      <c r="I239" s="336"/>
      <c r="J239" s="265">
        <f t="shared" si="6"/>
        <v>0</v>
      </c>
      <c r="K239" s="265" t="str">
        <f t="shared" si="7"/>
        <v/>
      </c>
      <c r="L239" s="265"/>
      <c r="M239" s="353"/>
      <c r="N239" s="354"/>
      <c r="O239" s="336"/>
      <c r="P239" s="353"/>
      <c r="Q239" s="353"/>
      <c r="R239" s="147"/>
      <c r="S239" s="147"/>
      <c r="T239" s="332"/>
      <c r="U239" s="148"/>
      <c r="V239" s="332"/>
      <c r="W239" s="332"/>
      <c r="X239" s="355"/>
    </row>
    <row r="240" spans="1:24" ht="14.7" customHeight="1" x14ac:dyDescent="0.25">
      <c r="A240" s="336"/>
      <c r="B240" s="332"/>
      <c r="C240" s="332"/>
      <c r="D240" s="332"/>
      <c r="E240" s="332"/>
      <c r="F240" s="332"/>
      <c r="G240" s="148"/>
      <c r="H240" s="336"/>
      <c r="I240" s="336"/>
      <c r="J240" s="265">
        <f t="shared" si="6"/>
        <v>0</v>
      </c>
      <c r="K240" s="265" t="str">
        <f t="shared" si="7"/>
        <v/>
      </c>
      <c r="L240" s="265"/>
      <c r="M240" s="353"/>
      <c r="N240" s="354"/>
      <c r="O240" s="336"/>
      <c r="P240" s="353"/>
      <c r="Q240" s="353"/>
      <c r="R240" s="147"/>
      <c r="S240" s="147"/>
      <c r="T240" s="332"/>
      <c r="U240" s="148"/>
      <c r="V240" s="332"/>
      <c r="W240" s="332"/>
      <c r="X240" s="355"/>
    </row>
    <row r="241" spans="1:24" ht="14.7" customHeight="1" x14ac:dyDescent="0.25">
      <c r="A241" s="336"/>
      <c r="B241" s="332"/>
      <c r="C241" s="332"/>
      <c r="D241" s="332"/>
      <c r="E241" s="332"/>
      <c r="F241" s="332"/>
      <c r="G241" s="148"/>
      <c r="H241" s="336"/>
      <c r="I241" s="336"/>
      <c r="J241" s="265">
        <f t="shared" si="6"/>
        <v>0</v>
      </c>
      <c r="K241" s="265" t="str">
        <f t="shared" si="7"/>
        <v/>
      </c>
      <c r="L241" s="265"/>
      <c r="M241" s="353"/>
      <c r="N241" s="354"/>
      <c r="O241" s="336"/>
      <c r="P241" s="353"/>
      <c r="Q241" s="353"/>
      <c r="R241" s="147"/>
      <c r="S241" s="147"/>
      <c r="T241" s="332"/>
      <c r="U241" s="148"/>
      <c r="V241" s="332"/>
      <c r="W241" s="332"/>
      <c r="X241" s="355"/>
    </row>
    <row r="242" spans="1:24" ht="14.7" customHeight="1" x14ac:dyDescent="0.25">
      <c r="A242" s="336"/>
      <c r="B242" s="332"/>
      <c r="C242" s="332"/>
      <c r="D242" s="332"/>
      <c r="E242" s="332"/>
      <c r="F242" s="332"/>
      <c r="G242" s="148"/>
      <c r="H242" s="336"/>
      <c r="I242" s="336"/>
      <c r="J242" s="265">
        <f t="shared" si="6"/>
        <v>0</v>
      </c>
      <c r="K242" s="265" t="str">
        <f t="shared" si="7"/>
        <v/>
      </c>
      <c r="L242" s="265"/>
      <c r="M242" s="353"/>
      <c r="N242" s="354"/>
      <c r="O242" s="336"/>
      <c r="P242" s="353"/>
      <c r="Q242" s="353"/>
      <c r="R242" s="147"/>
      <c r="S242" s="147"/>
      <c r="T242" s="332"/>
      <c r="U242" s="148"/>
      <c r="V242" s="332"/>
      <c r="W242" s="332"/>
      <c r="X242" s="355"/>
    </row>
    <row r="243" spans="1:24" ht="14.7" customHeight="1" x14ac:dyDescent="0.25">
      <c r="A243" s="336"/>
      <c r="B243" s="332"/>
      <c r="C243" s="332"/>
      <c r="D243" s="332"/>
      <c r="E243" s="332"/>
      <c r="F243" s="332"/>
      <c r="G243" s="148"/>
      <c r="H243" s="336"/>
      <c r="I243" s="336"/>
      <c r="J243" s="265">
        <f t="shared" si="6"/>
        <v>0</v>
      </c>
      <c r="K243" s="265" t="str">
        <f t="shared" si="7"/>
        <v/>
      </c>
      <c r="L243" s="265"/>
      <c r="M243" s="353"/>
      <c r="N243" s="354"/>
      <c r="O243" s="336"/>
      <c r="P243" s="353"/>
      <c r="Q243" s="353"/>
      <c r="R243" s="147"/>
      <c r="S243" s="147"/>
      <c r="T243" s="332"/>
      <c r="U243" s="148"/>
      <c r="V243" s="332"/>
      <c r="W243" s="332"/>
      <c r="X243" s="355"/>
    </row>
    <row r="244" spans="1:24" ht="14.7" customHeight="1" x14ac:dyDescent="0.25">
      <c r="A244" s="336"/>
      <c r="B244" s="332"/>
      <c r="C244" s="332"/>
      <c r="D244" s="332"/>
      <c r="E244" s="332"/>
      <c r="F244" s="332"/>
      <c r="G244" s="148"/>
      <c r="H244" s="336"/>
      <c r="I244" s="336"/>
      <c r="J244" s="265">
        <f t="shared" si="6"/>
        <v>0</v>
      </c>
      <c r="K244" s="265" t="str">
        <f t="shared" si="7"/>
        <v/>
      </c>
      <c r="L244" s="265"/>
      <c r="M244" s="353"/>
      <c r="N244" s="354"/>
      <c r="O244" s="336"/>
      <c r="P244" s="353"/>
      <c r="Q244" s="353"/>
      <c r="R244" s="147"/>
      <c r="S244" s="147"/>
      <c r="T244" s="332"/>
      <c r="U244" s="148"/>
      <c r="V244" s="332"/>
      <c r="W244" s="332"/>
      <c r="X244" s="355"/>
    </row>
    <row r="245" spans="1:24" ht="14.7" customHeight="1" x14ac:dyDescent="0.25">
      <c r="A245" s="336"/>
      <c r="B245" s="332"/>
      <c r="C245" s="332"/>
      <c r="D245" s="332"/>
      <c r="E245" s="332"/>
      <c r="F245" s="332"/>
      <c r="G245" s="148"/>
      <c r="H245" s="336"/>
      <c r="I245" s="336"/>
      <c r="J245" s="265">
        <f t="shared" si="6"/>
        <v>0</v>
      </c>
      <c r="K245" s="265" t="str">
        <f t="shared" si="7"/>
        <v/>
      </c>
      <c r="L245" s="265"/>
      <c r="M245" s="353"/>
      <c r="N245" s="354"/>
      <c r="O245" s="336"/>
      <c r="P245" s="353"/>
      <c r="Q245" s="353"/>
      <c r="R245" s="147"/>
      <c r="S245" s="147"/>
      <c r="T245" s="332"/>
      <c r="U245" s="148"/>
      <c r="V245" s="332"/>
      <c r="W245" s="332"/>
      <c r="X245" s="355"/>
    </row>
    <row r="246" spans="1:24" ht="14.7" customHeight="1" x14ac:dyDescent="0.25">
      <c r="A246" s="336"/>
      <c r="B246" s="332"/>
      <c r="C246" s="332"/>
      <c r="D246" s="332"/>
      <c r="E246" s="332"/>
      <c r="F246" s="332"/>
      <c r="G246" s="148"/>
      <c r="H246" s="336"/>
      <c r="I246" s="336"/>
      <c r="J246" s="265">
        <f t="shared" si="6"/>
        <v>0</v>
      </c>
      <c r="K246" s="265" t="str">
        <f t="shared" si="7"/>
        <v/>
      </c>
      <c r="L246" s="265"/>
      <c r="M246" s="353"/>
      <c r="N246" s="354"/>
      <c r="O246" s="336"/>
      <c r="P246" s="353"/>
      <c r="Q246" s="353"/>
      <c r="R246" s="147"/>
      <c r="S246" s="147"/>
      <c r="T246" s="332"/>
      <c r="U246" s="148"/>
      <c r="V246" s="332"/>
      <c r="W246" s="332"/>
      <c r="X246" s="355"/>
    </row>
    <row r="247" spans="1:24" ht="14.7" customHeight="1" x14ac:dyDescent="0.25">
      <c r="A247" s="336"/>
      <c r="B247" s="332"/>
      <c r="C247" s="332"/>
      <c r="D247" s="332"/>
      <c r="E247" s="332"/>
      <c r="F247" s="332"/>
      <c r="G247" s="148"/>
      <c r="H247" s="336"/>
      <c r="I247" s="336"/>
      <c r="J247" s="265">
        <f t="shared" si="6"/>
        <v>0</v>
      </c>
      <c r="K247" s="265" t="str">
        <f t="shared" si="7"/>
        <v/>
      </c>
      <c r="L247" s="265"/>
      <c r="M247" s="353"/>
      <c r="N247" s="354"/>
      <c r="O247" s="336"/>
      <c r="P247" s="353"/>
      <c r="Q247" s="353"/>
      <c r="R247" s="147"/>
      <c r="S247" s="147"/>
      <c r="T247" s="332"/>
      <c r="U247" s="148"/>
      <c r="V247" s="332"/>
      <c r="W247" s="332"/>
      <c r="X247" s="355"/>
    </row>
    <row r="248" spans="1:24" ht="14.7" customHeight="1" x14ac:dyDescent="0.25">
      <c r="A248" s="336"/>
      <c r="B248" s="332"/>
      <c r="C248" s="332"/>
      <c r="D248" s="332"/>
      <c r="E248" s="332"/>
      <c r="F248" s="332"/>
      <c r="G248" s="148"/>
      <c r="H248" s="336"/>
      <c r="I248" s="336"/>
      <c r="J248" s="265">
        <f t="shared" si="6"/>
        <v>0</v>
      </c>
      <c r="K248" s="265" t="str">
        <f t="shared" si="7"/>
        <v/>
      </c>
      <c r="L248" s="265"/>
      <c r="M248" s="353"/>
      <c r="N248" s="354"/>
      <c r="O248" s="336"/>
      <c r="P248" s="353"/>
      <c r="Q248" s="353"/>
      <c r="R248" s="147"/>
      <c r="S248" s="147"/>
      <c r="T248" s="332"/>
      <c r="U248" s="148"/>
      <c r="V248" s="332"/>
      <c r="W248" s="332"/>
      <c r="X248" s="355"/>
    </row>
    <row r="249" spans="1:24" ht="14.7" customHeight="1" x14ac:dyDescent="0.25">
      <c r="A249" s="336"/>
      <c r="B249" s="332"/>
      <c r="C249" s="332"/>
      <c r="D249" s="332"/>
      <c r="E249" s="332"/>
      <c r="F249" s="332"/>
      <c r="G249" s="148"/>
      <c r="H249" s="336"/>
      <c r="I249" s="336"/>
      <c r="J249" s="265">
        <f t="shared" si="6"/>
        <v>0</v>
      </c>
      <c r="K249" s="265" t="str">
        <f t="shared" si="7"/>
        <v/>
      </c>
      <c r="L249" s="265"/>
      <c r="M249" s="353"/>
      <c r="N249" s="354"/>
      <c r="O249" s="336"/>
      <c r="P249" s="353"/>
      <c r="Q249" s="353"/>
      <c r="R249" s="147"/>
      <c r="S249" s="147"/>
      <c r="T249" s="332"/>
      <c r="U249" s="148"/>
      <c r="V249" s="332"/>
      <c r="W249" s="332"/>
      <c r="X249" s="355"/>
    </row>
    <row r="250" spans="1:24" ht="14.7" customHeight="1" x14ac:dyDescent="0.25">
      <c r="A250" s="336"/>
      <c r="B250" s="332"/>
      <c r="C250" s="332"/>
      <c r="D250" s="332"/>
      <c r="E250" s="332"/>
      <c r="F250" s="332"/>
      <c r="G250" s="148"/>
      <c r="H250" s="336"/>
      <c r="I250" s="336"/>
      <c r="J250" s="265">
        <f t="shared" si="6"/>
        <v>0</v>
      </c>
      <c r="K250" s="265" t="str">
        <f t="shared" si="7"/>
        <v/>
      </c>
      <c r="L250" s="265"/>
      <c r="M250" s="353"/>
      <c r="N250" s="354"/>
      <c r="O250" s="336"/>
      <c r="P250" s="353"/>
      <c r="Q250" s="353"/>
      <c r="R250" s="147"/>
      <c r="S250" s="147"/>
      <c r="T250" s="332"/>
      <c r="U250" s="148"/>
      <c r="V250" s="332"/>
      <c r="W250" s="332"/>
      <c r="X250" s="355"/>
    </row>
    <row r="251" spans="1:24" ht="14.7" customHeight="1" x14ac:dyDescent="0.25">
      <c r="A251" s="336"/>
      <c r="B251" s="332"/>
      <c r="C251" s="332"/>
      <c r="D251" s="332"/>
      <c r="E251" s="332"/>
      <c r="F251" s="332"/>
      <c r="G251" s="148"/>
      <c r="H251" s="336"/>
      <c r="I251" s="336"/>
      <c r="J251" s="265">
        <f t="shared" si="6"/>
        <v>0</v>
      </c>
      <c r="K251" s="265" t="str">
        <f t="shared" si="7"/>
        <v/>
      </c>
      <c r="L251" s="265"/>
      <c r="M251" s="353"/>
      <c r="N251" s="354"/>
      <c r="O251" s="336"/>
      <c r="P251" s="353"/>
      <c r="Q251" s="353"/>
      <c r="R251" s="147"/>
      <c r="S251" s="147"/>
      <c r="T251" s="332"/>
      <c r="U251" s="148"/>
      <c r="V251" s="332"/>
      <c r="W251" s="332"/>
      <c r="X251" s="355"/>
    </row>
    <row r="252" spans="1:24" ht="14.7" customHeight="1" x14ac:dyDescent="0.25">
      <c r="A252" s="336"/>
      <c r="B252" s="332"/>
      <c r="C252" s="332"/>
      <c r="D252" s="332"/>
      <c r="E252" s="332"/>
      <c r="F252" s="332"/>
      <c r="G252" s="148"/>
      <c r="H252" s="336"/>
      <c r="I252" s="336"/>
      <c r="J252" s="265">
        <f t="shared" si="6"/>
        <v>0</v>
      </c>
      <c r="K252" s="265" t="str">
        <f t="shared" si="7"/>
        <v/>
      </c>
      <c r="L252" s="265"/>
      <c r="M252" s="353"/>
      <c r="N252" s="354"/>
      <c r="O252" s="336"/>
      <c r="P252" s="353"/>
      <c r="Q252" s="353"/>
      <c r="R252" s="147"/>
      <c r="S252" s="147"/>
      <c r="T252" s="332"/>
      <c r="U252" s="148"/>
      <c r="V252" s="332"/>
      <c r="W252" s="332"/>
      <c r="X252" s="355"/>
    </row>
    <row r="253" spans="1:24" ht="14.7" customHeight="1" x14ac:dyDescent="0.25">
      <c r="A253" s="336"/>
      <c r="B253" s="332"/>
      <c r="C253" s="332"/>
      <c r="D253" s="332"/>
      <c r="E253" s="332"/>
      <c r="F253" s="332"/>
      <c r="G253" s="148"/>
      <c r="H253" s="336"/>
      <c r="I253" s="336"/>
      <c r="J253" s="265">
        <f t="shared" si="6"/>
        <v>0</v>
      </c>
      <c r="K253" s="265" t="str">
        <f t="shared" si="7"/>
        <v/>
      </c>
      <c r="L253" s="265"/>
      <c r="M253" s="353"/>
      <c r="N253" s="354"/>
      <c r="O253" s="336"/>
      <c r="P253" s="353"/>
      <c r="Q253" s="353"/>
      <c r="R253" s="147"/>
      <c r="S253" s="147"/>
      <c r="T253" s="332"/>
      <c r="U253" s="148"/>
      <c r="V253" s="332"/>
      <c r="W253" s="332"/>
      <c r="X253" s="355"/>
    </row>
    <row r="254" spans="1:24" ht="14.7" customHeight="1" x14ac:dyDescent="0.25">
      <c r="A254" s="336"/>
      <c r="B254" s="332"/>
      <c r="C254" s="332"/>
      <c r="D254" s="332"/>
      <c r="E254" s="332"/>
      <c r="F254" s="332"/>
      <c r="G254" s="148"/>
      <c r="H254" s="336"/>
      <c r="I254" s="336"/>
      <c r="J254" s="265">
        <f t="shared" si="6"/>
        <v>0</v>
      </c>
      <c r="K254" s="265" t="str">
        <f t="shared" si="7"/>
        <v/>
      </c>
      <c r="L254" s="265"/>
      <c r="M254" s="353"/>
      <c r="N254" s="354"/>
      <c r="O254" s="336"/>
      <c r="P254" s="353"/>
      <c r="Q254" s="353"/>
      <c r="R254" s="147"/>
      <c r="S254" s="147"/>
      <c r="T254" s="332"/>
      <c r="U254" s="148"/>
      <c r="V254" s="332"/>
      <c r="W254" s="332"/>
      <c r="X254" s="355"/>
    </row>
    <row r="255" spans="1:24" ht="14.7" customHeight="1" x14ac:dyDescent="0.25">
      <c r="A255" s="336"/>
      <c r="B255" s="332"/>
      <c r="C255" s="332"/>
      <c r="D255" s="332"/>
      <c r="E255" s="332"/>
      <c r="F255" s="332"/>
      <c r="G255" s="148"/>
      <c r="H255" s="336"/>
      <c r="I255" s="336"/>
      <c r="J255" s="265">
        <f t="shared" si="6"/>
        <v>0</v>
      </c>
      <c r="K255" s="265" t="str">
        <f t="shared" si="7"/>
        <v/>
      </c>
      <c r="L255" s="265"/>
      <c r="M255" s="353"/>
      <c r="N255" s="354"/>
      <c r="O255" s="336"/>
      <c r="P255" s="353"/>
      <c r="Q255" s="353"/>
      <c r="R255" s="147"/>
      <c r="S255" s="147"/>
      <c r="T255" s="332"/>
      <c r="U255" s="148"/>
      <c r="V255" s="332"/>
      <c r="W255" s="332"/>
      <c r="X255" s="355"/>
    </row>
    <row r="256" spans="1:24" ht="14.7" customHeight="1" x14ac:dyDescent="0.25">
      <c r="A256" s="336"/>
      <c r="B256" s="332"/>
      <c r="C256" s="332"/>
      <c r="D256" s="332"/>
      <c r="E256" s="332"/>
      <c r="F256" s="332"/>
      <c r="G256" s="148"/>
      <c r="H256" s="336"/>
      <c r="I256" s="336"/>
      <c r="J256" s="265">
        <f t="shared" si="6"/>
        <v>0</v>
      </c>
      <c r="K256" s="265" t="str">
        <f t="shared" si="7"/>
        <v/>
      </c>
      <c r="L256" s="265"/>
      <c r="M256" s="353"/>
      <c r="N256" s="354"/>
      <c r="O256" s="336"/>
      <c r="P256" s="353"/>
      <c r="Q256" s="353"/>
      <c r="R256" s="147"/>
      <c r="S256" s="147"/>
      <c r="T256" s="332"/>
      <c r="U256" s="148"/>
      <c r="V256" s="332"/>
      <c r="W256" s="332"/>
      <c r="X256" s="355"/>
    </row>
    <row r="257" spans="1:24" ht="14.7" customHeight="1" x14ac:dyDescent="0.25">
      <c r="A257" s="336"/>
      <c r="B257" s="332"/>
      <c r="C257" s="332"/>
      <c r="D257" s="332"/>
      <c r="E257" s="332"/>
      <c r="F257" s="332"/>
      <c r="G257" s="148"/>
      <c r="H257" s="336"/>
      <c r="I257" s="336"/>
      <c r="J257" s="265">
        <f t="shared" si="6"/>
        <v>0</v>
      </c>
      <c r="K257" s="265" t="str">
        <f t="shared" si="7"/>
        <v/>
      </c>
      <c r="L257" s="265"/>
      <c r="M257" s="353"/>
      <c r="N257" s="354"/>
      <c r="O257" s="336"/>
      <c r="P257" s="353"/>
      <c r="Q257" s="353"/>
      <c r="R257" s="147"/>
      <c r="S257" s="147"/>
      <c r="T257" s="332"/>
      <c r="U257" s="148"/>
      <c r="V257" s="332"/>
      <c r="W257" s="332"/>
      <c r="X257" s="355"/>
    </row>
    <row r="258" spans="1:24" ht="14.7" customHeight="1" x14ac:dyDescent="0.25">
      <c r="A258" s="336"/>
      <c r="B258" s="332"/>
      <c r="C258" s="332"/>
      <c r="D258" s="332"/>
      <c r="E258" s="332"/>
      <c r="F258" s="332"/>
      <c r="G258" s="148"/>
      <c r="H258" s="336"/>
      <c r="I258" s="336"/>
      <c r="J258" s="265">
        <f t="shared" si="6"/>
        <v>0</v>
      </c>
      <c r="K258" s="265" t="str">
        <f t="shared" si="7"/>
        <v/>
      </c>
      <c r="L258" s="265"/>
      <c r="M258" s="353"/>
      <c r="N258" s="354"/>
      <c r="O258" s="336"/>
      <c r="P258" s="353"/>
      <c r="Q258" s="353"/>
      <c r="R258" s="147"/>
      <c r="S258" s="147"/>
      <c r="T258" s="332"/>
      <c r="U258" s="148"/>
      <c r="V258" s="332"/>
      <c r="W258" s="332"/>
      <c r="X258" s="355"/>
    </row>
    <row r="259" spans="1:24" ht="14.7" customHeight="1" x14ac:dyDescent="0.25">
      <c r="A259" s="336"/>
      <c r="B259" s="332"/>
      <c r="C259" s="332"/>
      <c r="D259" s="332"/>
      <c r="E259" s="332"/>
      <c r="F259" s="332"/>
      <c r="G259" s="148"/>
      <c r="H259" s="336"/>
      <c r="I259" s="336"/>
      <c r="J259" s="265">
        <f t="shared" si="6"/>
        <v>0</v>
      </c>
      <c r="K259" s="265" t="str">
        <f t="shared" si="7"/>
        <v/>
      </c>
      <c r="L259" s="265"/>
      <c r="M259" s="353"/>
      <c r="N259" s="354"/>
      <c r="O259" s="336"/>
      <c r="P259" s="353"/>
      <c r="Q259" s="353"/>
      <c r="R259" s="147"/>
      <c r="S259" s="147"/>
      <c r="T259" s="332"/>
      <c r="U259" s="148"/>
      <c r="V259" s="332"/>
      <c r="W259" s="332"/>
      <c r="X259" s="355"/>
    </row>
    <row r="260" spans="1:24" ht="14.7" customHeight="1" x14ac:dyDescent="0.25">
      <c r="A260" s="336"/>
      <c r="B260" s="332"/>
      <c r="C260" s="332"/>
      <c r="D260" s="332"/>
      <c r="E260" s="332"/>
      <c r="F260" s="332"/>
      <c r="G260" s="148"/>
      <c r="H260" s="336"/>
      <c r="I260" s="336"/>
      <c r="J260" s="265">
        <f t="shared" si="6"/>
        <v>0</v>
      </c>
      <c r="K260" s="265" t="str">
        <f t="shared" si="7"/>
        <v/>
      </c>
      <c r="L260" s="265"/>
      <c r="M260" s="353"/>
      <c r="N260" s="354"/>
      <c r="O260" s="336"/>
      <c r="P260" s="353"/>
      <c r="Q260" s="353"/>
      <c r="R260" s="147"/>
      <c r="S260" s="147"/>
      <c r="T260" s="332"/>
      <c r="U260" s="148"/>
      <c r="V260" s="332"/>
      <c r="W260" s="332"/>
      <c r="X260" s="355"/>
    </row>
    <row r="261" spans="1:24" ht="14.7" customHeight="1" x14ac:dyDescent="0.25">
      <c r="A261" s="336"/>
      <c r="B261" s="332"/>
      <c r="C261" s="332"/>
      <c r="D261" s="332"/>
      <c r="E261" s="332"/>
      <c r="F261" s="332"/>
      <c r="G261" s="148"/>
      <c r="H261" s="336"/>
      <c r="I261" s="336"/>
      <c r="J261" s="265">
        <f t="shared" si="6"/>
        <v>0</v>
      </c>
      <c r="K261" s="265" t="str">
        <f t="shared" si="7"/>
        <v/>
      </c>
      <c r="L261" s="265"/>
      <c r="M261" s="353"/>
      <c r="N261" s="354"/>
      <c r="O261" s="336"/>
      <c r="P261" s="353"/>
      <c r="Q261" s="353"/>
      <c r="R261" s="147"/>
      <c r="S261" s="147"/>
      <c r="T261" s="332"/>
      <c r="U261" s="148"/>
      <c r="V261" s="332"/>
      <c r="W261" s="332"/>
      <c r="X261" s="355"/>
    </row>
    <row r="262" spans="1:24" ht="14.7" customHeight="1" x14ac:dyDescent="0.25">
      <c r="A262" s="336"/>
      <c r="B262" s="332"/>
      <c r="C262" s="332"/>
      <c r="D262" s="332"/>
      <c r="E262" s="332"/>
      <c r="F262" s="332"/>
      <c r="G262" s="148"/>
      <c r="H262" s="336"/>
      <c r="I262" s="336"/>
      <c r="J262" s="265">
        <f t="shared" si="6"/>
        <v>0</v>
      </c>
      <c r="K262" s="265" t="str">
        <f t="shared" si="7"/>
        <v/>
      </c>
      <c r="L262" s="265"/>
      <c r="M262" s="353"/>
      <c r="N262" s="354"/>
      <c r="O262" s="336"/>
      <c r="P262" s="353"/>
      <c r="Q262" s="353"/>
      <c r="R262" s="147"/>
      <c r="S262" s="147"/>
      <c r="T262" s="332"/>
      <c r="U262" s="148"/>
      <c r="V262" s="332"/>
      <c r="W262" s="332"/>
      <c r="X262" s="355"/>
    </row>
    <row r="263" spans="1:24" ht="14.7" customHeight="1" x14ac:dyDescent="0.25">
      <c r="A263" s="336"/>
      <c r="B263" s="332"/>
      <c r="C263" s="332"/>
      <c r="D263" s="332"/>
      <c r="E263" s="332"/>
      <c r="F263" s="332"/>
      <c r="G263" s="148"/>
      <c r="H263" s="336"/>
      <c r="I263" s="336"/>
      <c r="J263" s="265">
        <f t="shared" si="6"/>
        <v>0</v>
      </c>
      <c r="K263" s="265" t="str">
        <f t="shared" si="7"/>
        <v/>
      </c>
      <c r="L263" s="265"/>
      <c r="M263" s="353"/>
      <c r="N263" s="354"/>
      <c r="O263" s="336"/>
      <c r="P263" s="353"/>
      <c r="Q263" s="353"/>
      <c r="R263" s="147"/>
      <c r="S263" s="147"/>
      <c r="T263" s="332"/>
      <c r="U263" s="148"/>
      <c r="V263" s="332"/>
      <c r="W263" s="332"/>
      <c r="X263" s="355"/>
    </row>
    <row r="264" spans="1:24" ht="14.7" customHeight="1" x14ac:dyDescent="0.25">
      <c r="A264" s="336"/>
      <c r="B264" s="332"/>
      <c r="C264" s="332"/>
      <c r="D264" s="332"/>
      <c r="E264" s="332"/>
      <c r="F264" s="332"/>
      <c r="G264" s="148"/>
      <c r="H264" s="336"/>
      <c r="I264" s="336"/>
      <c r="J264" s="265">
        <f t="shared" si="6"/>
        <v>0</v>
      </c>
      <c r="K264" s="265" t="str">
        <f t="shared" si="7"/>
        <v/>
      </c>
      <c r="L264" s="265"/>
      <c r="M264" s="353"/>
      <c r="N264" s="354"/>
      <c r="O264" s="336"/>
      <c r="P264" s="353"/>
      <c r="Q264" s="353"/>
      <c r="R264" s="147"/>
      <c r="S264" s="147"/>
      <c r="T264" s="332"/>
      <c r="U264" s="148"/>
      <c r="V264" s="332"/>
      <c r="W264" s="332"/>
      <c r="X264" s="355"/>
    </row>
    <row r="265" spans="1:24" ht="14.7" customHeight="1" x14ac:dyDescent="0.25">
      <c r="A265" s="336"/>
      <c r="B265" s="332"/>
      <c r="C265" s="332"/>
      <c r="D265" s="332"/>
      <c r="E265" s="332"/>
      <c r="F265" s="332"/>
      <c r="G265" s="148"/>
      <c r="H265" s="336"/>
      <c r="I265" s="336"/>
      <c r="J265" s="265">
        <f t="shared" si="6"/>
        <v>0</v>
      </c>
      <c r="K265" s="265" t="str">
        <f t="shared" si="7"/>
        <v/>
      </c>
      <c r="L265" s="265"/>
      <c r="M265" s="353"/>
      <c r="N265" s="354"/>
      <c r="O265" s="336"/>
      <c r="P265" s="353"/>
      <c r="Q265" s="353"/>
      <c r="R265" s="147"/>
      <c r="S265" s="147"/>
      <c r="T265" s="332"/>
      <c r="U265" s="148"/>
      <c r="V265" s="332"/>
      <c r="W265" s="332"/>
      <c r="X265" s="355"/>
    </row>
    <row r="266" spans="1:24" ht="14.7" customHeight="1" x14ac:dyDescent="0.25">
      <c r="A266" s="336"/>
      <c r="B266" s="332"/>
      <c r="C266" s="332"/>
      <c r="D266" s="332"/>
      <c r="E266" s="332"/>
      <c r="F266" s="332"/>
      <c r="G266" s="148"/>
      <c r="H266" s="336"/>
      <c r="I266" s="336"/>
      <c r="J266" s="265">
        <f t="shared" ref="J266:J308" si="8">H266*I266</f>
        <v>0</v>
      </c>
      <c r="K266" s="265" t="str">
        <f t="shared" ref="K266:K308" si="9">IF(
    OR(
        AND(H266=1, I266&lt;=3),
        AND(H266=2, I266&lt;=2),
        AND(H266=3, I266=1),
        AND(H266=4, I266=1),
        AND(H266=5, I266=1)
    ),
    "Low",
IF(
    OR(
        AND(H266=1, I266&gt;=4),
        AND(H266=2, I266&gt;=3),
        AND(H266=3, I266=2),
        AND(H266=3, I266=3),
        AND(H266=4, I266=2),
        AND(H266=5, I266=2)
    ),
    "Medium",
IF(
    OR(
        AND(H266=3, I266=4),
        AND(H266=4, I266=3),
        AND(H266=5, I266=3),
        AND(H266=4, I266=4),
        AND(H266=3, I266=5)
    ),
    "High",
IF(
    OR(
        AND(H266=4, I266=5),
        AND(H266=5, I266&gt;=4)
    ),
    "Critical",
""
))))</f>
        <v/>
      </c>
      <c r="L266" s="265"/>
      <c r="M266" s="353"/>
      <c r="N266" s="354"/>
      <c r="O266" s="336"/>
      <c r="P266" s="353"/>
      <c r="Q266" s="353"/>
      <c r="R266" s="147"/>
      <c r="S266" s="147"/>
      <c r="T266" s="332"/>
      <c r="U266" s="148"/>
      <c r="V266" s="332"/>
      <c r="W266" s="332"/>
      <c r="X266" s="355"/>
    </row>
    <row r="267" spans="1:24" ht="14.7" customHeight="1" x14ac:dyDescent="0.25">
      <c r="A267" s="336"/>
      <c r="B267" s="332"/>
      <c r="C267" s="332"/>
      <c r="D267" s="332"/>
      <c r="E267" s="332"/>
      <c r="F267" s="332"/>
      <c r="G267" s="148"/>
      <c r="H267" s="336"/>
      <c r="I267" s="336"/>
      <c r="J267" s="265">
        <f t="shared" si="8"/>
        <v>0</v>
      </c>
      <c r="K267" s="265" t="str">
        <f t="shared" si="9"/>
        <v/>
      </c>
      <c r="L267" s="265"/>
      <c r="M267" s="353"/>
      <c r="N267" s="354"/>
      <c r="O267" s="336"/>
      <c r="P267" s="353"/>
      <c r="Q267" s="353"/>
      <c r="R267" s="147"/>
      <c r="S267" s="147"/>
      <c r="T267" s="332"/>
      <c r="U267" s="148"/>
      <c r="V267" s="332"/>
      <c r="W267" s="332"/>
      <c r="X267" s="355"/>
    </row>
    <row r="268" spans="1:24" ht="14.7" customHeight="1" x14ac:dyDescent="0.25">
      <c r="A268" s="336"/>
      <c r="B268" s="332"/>
      <c r="C268" s="332"/>
      <c r="D268" s="332"/>
      <c r="E268" s="332"/>
      <c r="F268" s="332"/>
      <c r="G268" s="148"/>
      <c r="H268" s="336"/>
      <c r="I268" s="336"/>
      <c r="J268" s="265">
        <f t="shared" si="8"/>
        <v>0</v>
      </c>
      <c r="K268" s="265" t="str">
        <f t="shared" si="9"/>
        <v/>
      </c>
      <c r="L268" s="265"/>
      <c r="M268" s="353"/>
      <c r="N268" s="354"/>
      <c r="O268" s="336"/>
      <c r="P268" s="353"/>
      <c r="Q268" s="353"/>
      <c r="R268" s="147"/>
      <c r="S268" s="147"/>
      <c r="T268" s="332"/>
      <c r="U268" s="148"/>
      <c r="V268" s="332"/>
      <c r="W268" s="332"/>
      <c r="X268" s="355"/>
    </row>
    <row r="269" spans="1:24" ht="14.7" customHeight="1" x14ac:dyDescent="0.25">
      <c r="A269" s="336"/>
      <c r="B269" s="332"/>
      <c r="C269" s="332"/>
      <c r="D269" s="332"/>
      <c r="E269" s="332"/>
      <c r="F269" s="332"/>
      <c r="G269" s="148"/>
      <c r="H269" s="336"/>
      <c r="I269" s="336"/>
      <c r="J269" s="265">
        <f t="shared" si="8"/>
        <v>0</v>
      </c>
      <c r="K269" s="265" t="str">
        <f t="shared" si="9"/>
        <v/>
      </c>
      <c r="L269" s="265"/>
      <c r="M269" s="353"/>
      <c r="N269" s="354"/>
      <c r="O269" s="336"/>
      <c r="P269" s="353"/>
      <c r="Q269" s="353"/>
      <c r="R269" s="147"/>
      <c r="S269" s="147"/>
      <c r="T269" s="332"/>
      <c r="U269" s="148"/>
      <c r="V269" s="332"/>
      <c r="W269" s="332"/>
      <c r="X269" s="355"/>
    </row>
    <row r="270" spans="1:24" ht="14.7" customHeight="1" x14ac:dyDescent="0.25">
      <c r="A270" s="336"/>
      <c r="B270" s="332"/>
      <c r="C270" s="332"/>
      <c r="D270" s="332"/>
      <c r="E270" s="332"/>
      <c r="F270" s="332"/>
      <c r="G270" s="148"/>
      <c r="H270" s="336"/>
      <c r="I270" s="336"/>
      <c r="J270" s="265">
        <f t="shared" si="8"/>
        <v>0</v>
      </c>
      <c r="K270" s="265" t="str">
        <f t="shared" si="9"/>
        <v/>
      </c>
      <c r="L270" s="265"/>
      <c r="M270" s="353"/>
      <c r="N270" s="354"/>
      <c r="O270" s="336"/>
      <c r="P270" s="353"/>
      <c r="Q270" s="353"/>
      <c r="R270" s="147"/>
      <c r="S270" s="147"/>
      <c r="T270" s="332"/>
      <c r="U270" s="148"/>
      <c r="V270" s="332"/>
      <c r="W270" s="332"/>
      <c r="X270" s="355"/>
    </row>
    <row r="271" spans="1:24" ht="14.7" customHeight="1" x14ac:dyDescent="0.25">
      <c r="A271" s="336"/>
      <c r="B271" s="332"/>
      <c r="C271" s="332"/>
      <c r="D271" s="332"/>
      <c r="E271" s="332"/>
      <c r="F271" s="332"/>
      <c r="G271" s="148"/>
      <c r="H271" s="336"/>
      <c r="I271" s="336"/>
      <c r="J271" s="265">
        <f t="shared" si="8"/>
        <v>0</v>
      </c>
      <c r="K271" s="265" t="str">
        <f t="shared" si="9"/>
        <v/>
      </c>
      <c r="L271" s="265"/>
      <c r="M271" s="353"/>
      <c r="N271" s="354"/>
      <c r="O271" s="336"/>
      <c r="P271" s="353"/>
      <c r="Q271" s="353"/>
      <c r="R271" s="147"/>
      <c r="S271" s="147"/>
      <c r="T271" s="332"/>
      <c r="U271" s="148"/>
      <c r="V271" s="332"/>
      <c r="W271" s="332"/>
      <c r="X271" s="355"/>
    </row>
    <row r="272" spans="1:24" ht="14.7" customHeight="1" x14ac:dyDescent="0.25">
      <c r="A272" s="336"/>
      <c r="B272" s="332"/>
      <c r="C272" s="332"/>
      <c r="D272" s="332"/>
      <c r="E272" s="332"/>
      <c r="F272" s="332"/>
      <c r="G272" s="148"/>
      <c r="H272" s="336"/>
      <c r="I272" s="336"/>
      <c r="J272" s="265">
        <f t="shared" si="8"/>
        <v>0</v>
      </c>
      <c r="K272" s="265" t="str">
        <f t="shared" si="9"/>
        <v/>
      </c>
      <c r="L272" s="265"/>
      <c r="M272" s="353"/>
      <c r="N272" s="354"/>
      <c r="O272" s="336"/>
      <c r="P272" s="353"/>
      <c r="Q272" s="353"/>
      <c r="R272" s="147"/>
      <c r="S272" s="147"/>
      <c r="T272" s="332"/>
      <c r="U272" s="148"/>
      <c r="V272" s="332"/>
      <c r="W272" s="332"/>
      <c r="X272" s="355"/>
    </row>
    <row r="273" spans="1:24" ht="14.7" customHeight="1" x14ac:dyDescent="0.25">
      <c r="A273" s="336"/>
      <c r="B273" s="332"/>
      <c r="C273" s="332"/>
      <c r="D273" s="332"/>
      <c r="E273" s="332"/>
      <c r="F273" s="332"/>
      <c r="G273" s="148"/>
      <c r="H273" s="336"/>
      <c r="I273" s="336"/>
      <c r="J273" s="265">
        <f t="shared" si="8"/>
        <v>0</v>
      </c>
      <c r="K273" s="265" t="str">
        <f t="shared" si="9"/>
        <v/>
      </c>
      <c r="L273" s="265"/>
      <c r="M273" s="353"/>
      <c r="N273" s="354"/>
      <c r="O273" s="336"/>
      <c r="P273" s="353"/>
      <c r="Q273" s="353"/>
      <c r="R273" s="147"/>
      <c r="S273" s="147"/>
      <c r="T273" s="332"/>
      <c r="U273" s="148"/>
      <c r="V273" s="332"/>
      <c r="W273" s="332"/>
      <c r="X273" s="355"/>
    </row>
    <row r="274" spans="1:24" ht="14.7" customHeight="1" x14ac:dyDescent="0.25">
      <c r="A274" s="336"/>
      <c r="B274" s="332"/>
      <c r="C274" s="332"/>
      <c r="D274" s="332"/>
      <c r="E274" s="332"/>
      <c r="F274" s="332"/>
      <c r="G274" s="148"/>
      <c r="H274" s="336"/>
      <c r="I274" s="336"/>
      <c r="J274" s="265">
        <f t="shared" si="8"/>
        <v>0</v>
      </c>
      <c r="K274" s="265" t="str">
        <f t="shared" si="9"/>
        <v/>
      </c>
      <c r="L274" s="265"/>
      <c r="M274" s="353"/>
      <c r="N274" s="354"/>
      <c r="O274" s="336"/>
      <c r="P274" s="353"/>
      <c r="Q274" s="353"/>
      <c r="R274" s="147"/>
      <c r="S274" s="147"/>
      <c r="T274" s="332"/>
      <c r="U274" s="148"/>
      <c r="V274" s="332"/>
      <c r="W274" s="332"/>
      <c r="X274" s="355"/>
    </row>
    <row r="275" spans="1:24" ht="14.7" customHeight="1" x14ac:dyDescent="0.25">
      <c r="A275" s="336"/>
      <c r="B275" s="332"/>
      <c r="C275" s="332"/>
      <c r="D275" s="332"/>
      <c r="E275" s="332"/>
      <c r="F275" s="332"/>
      <c r="G275" s="148"/>
      <c r="H275" s="336"/>
      <c r="I275" s="336"/>
      <c r="J275" s="265">
        <f t="shared" si="8"/>
        <v>0</v>
      </c>
      <c r="K275" s="265" t="str">
        <f t="shared" si="9"/>
        <v/>
      </c>
      <c r="L275" s="265"/>
      <c r="M275" s="353"/>
      <c r="N275" s="354"/>
      <c r="O275" s="336"/>
      <c r="P275" s="353"/>
      <c r="Q275" s="353"/>
      <c r="R275" s="147"/>
      <c r="S275" s="147"/>
      <c r="T275" s="332"/>
      <c r="U275" s="148"/>
      <c r="V275" s="332"/>
      <c r="W275" s="332"/>
      <c r="X275" s="355"/>
    </row>
    <row r="276" spans="1:24" ht="14.7" customHeight="1" x14ac:dyDescent="0.25">
      <c r="A276" s="336"/>
      <c r="B276" s="332"/>
      <c r="C276" s="332"/>
      <c r="D276" s="332"/>
      <c r="E276" s="332"/>
      <c r="F276" s="332"/>
      <c r="G276" s="148"/>
      <c r="H276" s="336"/>
      <c r="I276" s="336"/>
      <c r="J276" s="265">
        <f t="shared" si="8"/>
        <v>0</v>
      </c>
      <c r="K276" s="265" t="str">
        <f t="shared" si="9"/>
        <v/>
      </c>
      <c r="L276" s="265"/>
      <c r="M276" s="353"/>
      <c r="N276" s="354"/>
      <c r="O276" s="336"/>
      <c r="P276" s="353"/>
      <c r="Q276" s="353"/>
      <c r="R276" s="147"/>
      <c r="S276" s="147"/>
      <c r="T276" s="332"/>
      <c r="U276" s="148"/>
      <c r="V276" s="332"/>
      <c r="W276" s="332"/>
      <c r="X276" s="355"/>
    </row>
    <row r="277" spans="1:24" ht="14.7" customHeight="1" x14ac:dyDescent="0.25">
      <c r="A277" s="336"/>
      <c r="B277" s="332"/>
      <c r="C277" s="332"/>
      <c r="D277" s="332"/>
      <c r="E277" s="332"/>
      <c r="F277" s="332"/>
      <c r="G277" s="148"/>
      <c r="H277" s="336"/>
      <c r="I277" s="336"/>
      <c r="J277" s="265">
        <f t="shared" si="8"/>
        <v>0</v>
      </c>
      <c r="K277" s="265" t="str">
        <f t="shared" si="9"/>
        <v/>
      </c>
      <c r="L277" s="265"/>
      <c r="M277" s="353"/>
      <c r="N277" s="354"/>
      <c r="O277" s="336"/>
      <c r="P277" s="353"/>
      <c r="Q277" s="353"/>
      <c r="R277" s="147"/>
      <c r="S277" s="147"/>
      <c r="T277" s="332"/>
      <c r="U277" s="148"/>
      <c r="V277" s="332"/>
      <c r="W277" s="332"/>
      <c r="X277" s="355"/>
    </row>
    <row r="278" spans="1:24" ht="14.7" customHeight="1" x14ac:dyDescent="0.25">
      <c r="A278" s="336"/>
      <c r="B278" s="332"/>
      <c r="C278" s="332"/>
      <c r="D278" s="332"/>
      <c r="E278" s="332"/>
      <c r="F278" s="332"/>
      <c r="G278" s="148"/>
      <c r="H278" s="336"/>
      <c r="I278" s="336"/>
      <c r="J278" s="265">
        <f t="shared" si="8"/>
        <v>0</v>
      </c>
      <c r="K278" s="265" t="str">
        <f t="shared" si="9"/>
        <v/>
      </c>
      <c r="L278" s="265"/>
      <c r="M278" s="353"/>
      <c r="N278" s="354"/>
      <c r="O278" s="336"/>
      <c r="P278" s="353"/>
      <c r="Q278" s="353"/>
      <c r="R278" s="147"/>
      <c r="S278" s="147"/>
      <c r="T278" s="332"/>
      <c r="U278" s="148"/>
      <c r="V278" s="332"/>
      <c r="W278" s="332"/>
      <c r="X278" s="355"/>
    </row>
    <row r="279" spans="1:24" ht="14.7" customHeight="1" x14ac:dyDescent="0.25">
      <c r="A279" s="336"/>
      <c r="B279" s="332"/>
      <c r="C279" s="332"/>
      <c r="D279" s="332"/>
      <c r="E279" s="332"/>
      <c r="F279" s="332"/>
      <c r="G279" s="148"/>
      <c r="H279" s="336"/>
      <c r="I279" s="336"/>
      <c r="J279" s="265">
        <f t="shared" si="8"/>
        <v>0</v>
      </c>
      <c r="K279" s="265" t="str">
        <f t="shared" si="9"/>
        <v/>
      </c>
      <c r="L279" s="265"/>
      <c r="M279" s="353"/>
      <c r="N279" s="354"/>
      <c r="O279" s="336"/>
      <c r="P279" s="353"/>
      <c r="Q279" s="353"/>
      <c r="R279" s="147"/>
      <c r="S279" s="147"/>
      <c r="T279" s="332"/>
      <c r="U279" s="148"/>
      <c r="V279" s="332"/>
      <c r="W279" s="332"/>
      <c r="X279" s="355"/>
    </row>
    <row r="280" spans="1:24" ht="14.7" customHeight="1" x14ac:dyDescent="0.25">
      <c r="A280" s="336"/>
      <c r="B280" s="332"/>
      <c r="C280" s="332"/>
      <c r="D280" s="332"/>
      <c r="E280" s="332"/>
      <c r="F280" s="332"/>
      <c r="G280" s="148"/>
      <c r="H280" s="336"/>
      <c r="I280" s="336"/>
      <c r="J280" s="265">
        <f t="shared" si="8"/>
        <v>0</v>
      </c>
      <c r="K280" s="265" t="str">
        <f t="shared" si="9"/>
        <v/>
      </c>
      <c r="L280" s="265"/>
      <c r="M280" s="353"/>
      <c r="N280" s="354"/>
      <c r="O280" s="336"/>
      <c r="P280" s="353"/>
      <c r="Q280" s="353"/>
      <c r="R280" s="147"/>
      <c r="S280" s="147"/>
      <c r="T280" s="332"/>
      <c r="U280" s="148"/>
      <c r="V280" s="332"/>
      <c r="W280" s="332"/>
      <c r="X280" s="355"/>
    </row>
    <row r="281" spans="1:24" ht="14.7" customHeight="1" x14ac:dyDescent="0.25">
      <c r="A281" s="336"/>
      <c r="B281" s="332"/>
      <c r="C281" s="332"/>
      <c r="D281" s="332"/>
      <c r="E281" s="332"/>
      <c r="F281" s="332"/>
      <c r="G281" s="148"/>
      <c r="H281" s="336"/>
      <c r="I281" s="336"/>
      <c r="J281" s="265">
        <f t="shared" si="8"/>
        <v>0</v>
      </c>
      <c r="K281" s="265" t="str">
        <f t="shared" si="9"/>
        <v/>
      </c>
      <c r="L281" s="265"/>
      <c r="M281" s="353"/>
      <c r="N281" s="354"/>
      <c r="O281" s="336"/>
      <c r="P281" s="353"/>
      <c r="Q281" s="353"/>
      <c r="R281" s="147"/>
      <c r="S281" s="147"/>
      <c r="T281" s="332"/>
      <c r="U281" s="148"/>
      <c r="V281" s="332"/>
      <c r="W281" s="332"/>
      <c r="X281" s="355"/>
    </row>
    <row r="282" spans="1:24" ht="14.7" customHeight="1" x14ac:dyDescent="0.25">
      <c r="A282" s="336"/>
      <c r="B282" s="332"/>
      <c r="C282" s="332"/>
      <c r="D282" s="332"/>
      <c r="E282" s="332"/>
      <c r="F282" s="332"/>
      <c r="G282" s="148"/>
      <c r="H282" s="336"/>
      <c r="I282" s="336"/>
      <c r="J282" s="265">
        <f t="shared" si="8"/>
        <v>0</v>
      </c>
      <c r="K282" s="265" t="str">
        <f t="shared" si="9"/>
        <v/>
      </c>
      <c r="L282" s="265"/>
      <c r="M282" s="353"/>
      <c r="N282" s="354"/>
      <c r="O282" s="336"/>
      <c r="P282" s="353"/>
      <c r="Q282" s="353"/>
      <c r="R282" s="147"/>
      <c r="S282" s="147"/>
      <c r="T282" s="332"/>
      <c r="U282" s="148"/>
      <c r="V282" s="332"/>
      <c r="W282" s="332"/>
      <c r="X282" s="355"/>
    </row>
    <row r="283" spans="1:24" ht="14.7" customHeight="1" x14ac:dyDescent="0.25">
      <c r="A283" s="336"/>
      <c r="B283" s="332"/>
      <c r="C283" s="332"/>
      <c r="D283" s="332"/>
      <c r="E283" s="332"/>
      <c r="F283" s="332"/>
      <c r="G283" s="148"/>
      <c r="H283" s="336"/>
      <c r="I283" s="336"/>
      <c r="J283" s="265">
        <f t="shared" si="8"/>
        <v>0</v>
      </c>
      <c r="K283" s="265" t="str">
        <f t="shared" si="9"/>
        <v/>
      </c>
      <c r="L283" s="265"/>
      <c r="M283" s="353"/>
      <c r="N283" s="354"/>
      <c r="O283" s="336"/>
      <c r="P283" s="353"/>
      <c r="Q283" s="353"/>
      <c r="R283" s="147"/>
      <c r="S283" s="147"/>
      <c r="T283" s="332"/>
      <c r="U283" s="148"/>
      <c r="V283" s="332"/>
      <c r="W283" s="332"/>
      <c r="X283" s="355"/>
    </row>
    <row r="284" spans="1:24" ht="14.7" customHeight="1" x14ac:dyDescent="0.25">
      <c r="A284" s="336"/>
      <c r="B284" s="332"/>
      <c r="C284" s="332"/>
      <c r="D284" s="332"/>
      <c r="E284" s="332"/>
      <c r="F284" s="332"/>
      <c r="G284" s="148"/>
      <c r="H284" s="336"/>
      <c r="I284" s="336"/>
      <c r="J284" s="265">
        <f t="shared" si="8"/>
        <v>0</v>
      </c>
      <c r="K284" s="265" t="str">
        <f t="shared" si="9"/>
        <v/>
      </c>
      <c r="L284" s="265"/>
      <c r="M284" s="353"/>
      <c r="N284" s="354"/>
      <c r="O284" s="336"/>
      <c r="P284" s="353"/>
      <c r="Q284" s="353"/>
      <c r="R284" s="147"/>
      <c r="S284" s="147"/>
      <c r="T284" s="332"/>
      <c r="U284" s="148"/>
      <c r="V284" s="332"/>
      <c r="W284" s="332"/>
      <c r="X284" s="355"/>
    </row>
    <row r="285" spans="1:24" ht="14.7" customHeight="1" x14ac:dyDescent="0.25">
      <c r="A285" s="336"/>
      <c r="B285" s="332"/>
      <c r="C285" s="332"/>
      <c r="D285" s="332"/>
      <c r="E285" s="332"/>
      <c r="F285" s="332"/>
      <c r="G285" s="148"/>
      <c r="H285" s="336"/>
      <c r="I285" s="336"/>
      <c r="J285" s="265">
        <f t="shared" si="8"/>
        <v>0</v>
      </c>
      <c r="K285" s="265" t="str">
        <f t="shared" si="9"/>
        <v/>
      </c>
      <c r="L285" s="265"/>
      <c r="M285" s="353"/>
      <c r="N285" s="354"/>
      <c r="O285" s="336"/>
      <c r="P285" s="353"/>
      <c r="Q285" s="353"/>
      <c r="R285" s="147"/>
      <c r="S285" s="147"/>
      <c r="T285" s="332"/>
      <c r="U285" s="148"/>
      <c r="V285" s="332"/>
      <c r="W285" s="332"/>
      <c r="X285" s="355"/>
    </row>
    <row r="286" spans="1:24" ht="14.7" customHeight="1" x14ac:dyDescent="0.25">
      <c r="A286" s="336"/>
      <c r="B286" s="332"/>
      <c r="C286" s="332"/>
      <c r="D286" s="332"/>
      <c r="E286" s="332"/>
      <c r="F286" s="332"/>
      <c r="G286" s="148"/>
      <c r="H286" s="336"/>
      <c r="I286" s="336"/>
      <c r="J286" s="265">
        <f t="shared" si="8"/>
        <v>0</v>
      </c>
      <c r="K286" s="265" t="str">
        <f t="shared" si="9"/>
        <v/>
      </c>
      <c r="L286" s="265"/>
      <c r="M286" s="353"/>
      <c r="N286" s="354"/>
      <c r="O286" s="336"/>
      <c r="P286" s="353"/>
      <c r="Q286" s="353"/>
      <c r="R286" s="147"/>
      <c r="S286" s="147"/>
      <c r="T286" s="332"/>
      <c r="U286" s="148"/>
      <c r="V286" s="332"/>
      <c r="W286" s="332"/>
      <c r="X286" s="355"/>
    </row>
    <row r="287" spans="1:24" ht="14.7" customHeight="1" x14ac:dyDescent="0.25">
      <c r="A287" s="336"/>
      <c r="B287" s="332"/>
      <c r="C287" s="332"/>
      <c r="D287" s="332"/>
      <c r="E287" s="332"/>
      <c r="F287" s="332"/>
      <c r="G287" s="148"/>
      <c r="H287" s="336"/>
      <c r="I287" s="336"/>
      <c r="J287" s="265">
        <f t="shared" si="8"/>
        <v>0</v>
      </c>
      <c r="K287" s="265" t="str">
        <f t="shared" si="9"/>
        <v/>
      </c>
      <c r="L287" s="265"/>
      <c r="M287" s="353"/>
      <c r="N287" s="354"/>
      <c r="O287" s="336"/>
      <c r="P287" s="353"/>
      <c r="Q287" s="353"/>
      <c r="R287" s="147"/>
      <c r="S287" s="147"/>
      <c r="T287" s="332"/>
      <c r="U287" s="148"/>
      <c r="V287" s="332"/>
      <c r="W287" s="332"/>
      <c r="X287" s="355"/>
    </row>
    <row r="288" spans="1:24" ht="14.7" customHeight="1" x14ac:dyDescent="0.25">
      <c r="A288" s="336"/>
      <c r="B288" s="332"/>
      <c r="C288" s="332"/>
      <c r="D288" s="332"/>
      <c r="E288" s="332"/>
      <c r="F288" s="332"/>
      <c r="G288" s="148"/>
      <c r="H288" s="336"/>
      <c r="I288" s="336"/>
      <c r="J288" s="265">
        <f t="shared" si="8"/>
        <v>0</v>
      </c>
      <c r="K288" s="265" t="str">
        <f t="shared" si="9"/>
        <v/>
      </c>
      <c r="L288" s="265"/>
      <c r="M288" s="353"/>
      <c r="N288" s="354"/>
      <c r="O288" s="336"/>
      <c r="P288" s="353"/>
      <c r="Q288" s="353"/>
      <c r="R288" s="147"/>
      <c r="S288" s="147"/>
      <c r="T288" s="332"/>
      <c r="U288" s="148"/>
      <c r="V288" s="332"/>
      <c r="W288" s="332"/>
      <c r="X288" s="355"/>
    </row>
    <row r="289" spans="1:24" ht="14.7" customHeight="1" x14ac:dyDescent="0.25">
      <c r="A289" s="336"/>
      <c r="B289" s="332"/>
      <c r="C289" s="332"/>
      <c r="D289" s="332"/>
      <c r="E289" s="332"/>
      <c r="F289" s="332"/>
      <c r="G289" s="148"/>
      <c r="H289" s="336"/>
      <c r="I289" s="336"/>
      <c r="J289" s="265">
        <f t="shared" si="8"/>
        <v>0</v>
      </c>
      <c r="K289" s="265" t="str">
        <f t="shared" si="9"/>
        <v/>
      </c>
      <c r="L289" s="265"/>
      <c r="M289" s="353"/>
      <c r="N289" s="354"/>
      <c r="O289" s="336"/>
      <c r="P289" s="353"/>
      <c r="Q289" s="353"/>
      <c r="R289" s="147"/>
      <c r="S289" s="147"/>
      <c r="T289" s="332"/>
      <c r="U289" s="148"/>
      <c r="V289" s="332"/>
      <c r="W289" s="332"/>
      <c r="X289" s="355"/>
    </row>
    <row r="290" spans="1:24" ht="14.7" customHeight="1" x14ac:dyDescent="0.25">
      <c r="A290" s="336"/>
      <c r="B290" s="332"/>
      <c r="C290" s="332"/>
      <c r="D290" s="332"/>
      <c r="E290" s="332"/>
      <c r="F290" s="332"/>
      <c r="G290" s="148"/>
      <c r="H290" s="336"/>
      <c r="I290" s="336"/>
      <c r="J290" s="265">
        <f t="shared" si="8"/>
        <v>0</v>
      </c>
      <c r="K290" s="265" t="str">
        <f t="shared" si="9"/>
        <v/>
      </c>
      <c r="L290" s="265"/>
      <c r="M290" s="353"/>
      <c r="N290" s="354"/>
      <c r="O290" s="336"/>
      <c r="P290" s="353"/>
      <c r="Q290" s="353"/>
      <c r="R290" s="147"/>
      <c r="S290" s="147"/>
      <c r="T290" s="332"/>
      <c r="U290" s="148"/>
      <c r="V290" s="332"/>
      <c r="W290" s="332"/>
      <c r="X290" s="355"/>
    </row>
    <row r="291" spans="1:24" ht="14.7" customHeight="1" x14ac:dyDescent="0.25">
      <c r="A291" s="336"/>
      <c r="B291" s="332"/>
      <c r="C291" s="332"/>
      <c r="D291" s="332"/>
      <c r="E291" s="332"/>
      <c r="F291" s="332"/>
      <c r="G291" s="148"/>
      <c r="H291" s="336"/>
      <c r="I291" s="336"/>
      <c r="J291" s="265">
        <f t="shared" si="8"/>
        <v>0</v>
      </c>
      <c r="K291" s="265" t="str">
        <f t="shared" si="9"/>
        <v/>
      </c>
      <c r="L291" s="265"/>
      <c r="M291" s="353"/>
      <c r="N291" s="354"/>
      <c r="O291" s="336"/>
      <c r="P291" s="353"/>
      <c r="Q291" s="353"/>
      <c r="R291" s="147"/>
      <c r="S291" s="147"/>
      <c r="T291" s="332"/>
      <c r="U291" s="148"/>
      <c r="V291" s="332"/>
      <c r="W291" s="332"/>
      <c r="X291" s="355"/>
    </row>
    <row r="292" spans="1:24" ht="14.7" customHeight="1" x14ac:dyDescent="0.25">
      <c r="A292" s="336"/>
      <c r="B292" s="332"/>
      <c r="C292" s="332"/>
      <c r="D292" s="332"/>
      <c r="E292" s="332"/>
      <c r="F292" s="332"/>
      <c r="G292" s="148"/>
      <c r="H292" s="336"/>
      <c r="I292" s="336"/>
      <c r="J292" s="265">
        <f t="shared" si="8"/>
        <v>0</v>
      </c>
      <c r="K292" s="265" t="str">
        <f t="shared" si="9"/>
        <v/>
      </c>
      <c r="L292" s="265"/>
      <c r="M292" s="353"/>
      <c r="N292" s="354"/>
      <c r="O292" s="336"/>
      <c r="P292" s="353"/>
      <c r="Q292" s="353"/>
      <c r="R292" s="147"/>
      <c r="S292" s="147"/>
      <c r="T292" s="332"/>
      <c r="U292" s="148"/>
      <c r="V292" s="332"/>
      <c r="W292" s="332"/>
      <c r="X292" s="355"/>
    </row>
    <row r="293" spans="1:24" ht="14.7" customHeight="1" x14ac:dyDescent="0.25">
      <c r="A293" s="336"/>
      <c r="B293" s="332"/>
      <c r="C293" s="332"/>
      <c r="D293" s="332"/>
      <c r="E293" s="332"/>
      <c r="F293" s="332"/>
      <c r="G293" s="148"/>
      <c r="H293" s="336"/>
      <c r="I293" s="336"/>
      <c r="J293" s="265">
        <f t="shared" si="8"/>
        <v>0</v>
      </c>
      <c r="K293" s="265" t="str">
        <f t="shared" si="9"/>
        <v/>
      </c>
      <c r="L293" s="265"/>
      <c r="M293" s="353"/>
      <c r="N293" s="354"/>
      <c r="O293" s="336"/>
      <c r="P293" s="353"/>
      <c r="Q293" s="353"/>
      <c r="R293" s="147"/>
      <c r="S293" s="147"/>
      <c r="T293" s="332"/>
      <c r="U293" s="148"/>
      <c r="V293" s="332"/>
      <c r="W293" s="332"/>
      <c r="X293" s="355"/>
    </row>
    <row r="294" spans="1:24" ht="14.7" customHeight="1" x14ac:dyDescent="0.25">
      <c r="A294" s="336"/>
      <c r="B294" s="332"/>
      <c r="C294" s="332"/>
      <c r="D294" s="332"/>
      <c r="E294" s="332"/>
      <c r="F294" s="332"/>
      <c r="G294" s="148"/>
      <c r="H294" s="336"/>
      <c r="I294" s="336"/>
      <c r="J294" s="265">
        <f t="shared" si="8"/>
        <v>0</v>
      </c>
      <c r="K294" s="265" t="str">
        <f t="shared" si="9"/>
        <v/>
      </c>
      <c r="L294" s="265"/>
      <c r="M294" s="353"/>
      <c r="N294" s="354"/>
      <c r="O294" s="336"/>
      <c r="P294" s="353"/>
      <c r="Q294" s="353"/>
      <c r="R294" s="147"/>
      <c r="S294" s="147"/>
      <c r="T294" s="332"/>
      <c r="U294" s="148"/>
      <c r="V294" s="332"/>
      <c r="W294" s="332"/>
      <c r="X294" s="355"/>
    </row>
    <row r="295" spans="1:24" ht="14.7" customHeight="1" x14ac:dyDescent="0.25">
      <c r="A295" s="336"/>
      <c r="B295" s="332"/>
      <c r="C295" s="332"/>
      <c r="D295" s="332"/>
      <c r="E295" s="332"/>
      <c r="F295" s="332"/>
      <c r="G295" s="148"/>
      <c r="H295" s="336"/>
      <c r="I295" s="336"/>
      <c r="J295" s="265">
        <f t="shared" si="8"/>
        <v>0</v>
      </c>
      <c r="K295" s="265" t="str">
        <f t="shared" si="9"/>
        <v/>
      </c>
      <c r="L295" s="265"/>
      <c r="M295" s="353"/>
      <c r="N295" s="354"/>
      <c r="O295" s="336"/>
      <c r="P295" s="353"/>
      <c r="Q295" s="353"/>
      <c r="R295" s="147"/>
      <c r="S295" s="147"/>
      <c r="T295" s="332"/>
      <c r="U295" s="148"/>
      <c r="V295" s="332"/>
      <c r="W295" s="332"/>
      <c r="X295" s="355"/>
    </row>
    <row r="296" spans="1:24" ht="14.7" customHeight="1" x14ac:dyDescent="0.25">
      <c r="A296" s="336"/>
      <c r="B296" s="332"/>
      <c r="C296" s="332"/>
      <c r="D296" s="332"/>
      <c r="E296" s="332"/>
      <c r="F296" s="332"/>
      <c r="G296" s="148"/>
      <c r="H296" s="336"/>
      <c r="I296" s="336"/>
      <c r="J296" s="265">
        <f t="shared" si="8"/>
        <v>0</v>
      </c>
      <c r="K296" s="265" t="str">
        <f t="shared" si="9"/>
        <v/>
      </c>
      <c r="L296" s="265"/>
      <c r="M296" s="353"/>
      <c r="N296" s="354"/>
      <c r="O296" s="336"/>
      <c r="P296" s="353"/>
      <c r="Q296" s="353"/>
      <c r="R296" s="147"/>
      <c r="S296" s="147"/>
      <c r="T296" s="332"/>
      <c r="U296" s="148"/>
      <c r="V296" s="332"/>
      <c r="W296" s="332"/>
      <c r="X296" s="355"/>
    </row>
    <row r="297" spans="1:24" ht="14.7" customHeight="1" x14ac:dyDescent="0.25">
      <c r="A297" s="336"/>
      <c r="B297" s="332"/>
      <c r="C297" s="332"/>
      <c r="D297" s="332"/>
      <c r="E297" s="332"/>
      <c r="F297" s="332"/>
      <c r="G297" s="148"/>
      <c r="H297" s="336"/>
      <c r="I297" s="336"/>
      <c r="J297" s="265">
        <f t="shared" si="8"/>
        <v>0</v>
      </c>
      <c r="K297" s="265" t="str">
        <f t="shared" si="9"/>
        <v/>
      </c>
      <c r="L297" s="265"/>
      <c r="M297" s="353"/>
      <c r="N297" s="354"/>
      <c r="O297" s="336"/>
      <c r="P297" s="353"/>
      <c r="Q297" s="353"/>
      <c r="R297" s="147"/>
      <c r="S297" s="147"/>
      <c r="T297" s="332"/>
      <c r="U297" s="148"/>
      <c r="V297" s="332"/>
      <c r="W297" s="332"/>
      <c r="X297" s="355"/>
    </row>
    <row r="298" spans="1:24" ht="14.7" customHeight="1" x14ac:dyDescent="0.25">
      <c r="A298" s="336"/>
      <c r="B298" s="332"/>
      <c r="C298" s="332"/>
      <c r="D298" s="332"/>
      <c r="E298" s="332"/>
      <c r="F298" s="332"/>
      <c r="G298" s="148"/>
      <c r="H298" s="336"/>
      <c r="I298" s="336"/>
      <c r="J298" s="265">
        <f t="shared" si="8"/>
        <v>0</v>
      </c>
      <c r="K298" s="265" t="str">
        <f t="shared" si="9"/>
        <v/>
      </c>
      <c r="L298" s="265"/>
      <c r="M298" s="353"/>
      <c r="N298" s="354"/>
      <c r="O298" s="336"/>
      <c r="P298" s="353"/>
      <c r="Q298" s="353"/>
      <c r="R298" s="147"/>
      <c r="S298" s="147"/>
      <c r="T298" s="332"/>
      <c r="U298" s="148"/>
      <c r="V298" s="332"/>
      <c r="W298" s="332"/>
      <c r="X298" s="355"/>
    </row>
    <row r="299" spans="1:24" ht="14.7" customHeight="1" x14ac:dyDescent="0.25">
      <c r="A299" s="336"/>
      <c r="B299" s="332"/>
      <c r="C299" s="332"/>
      <c r="D299" s="332"/>
      <c r="E299" s="332"/>
      <c r="F299" s="332"/>
      <c r="G299" s="148"/>
      <c r="H299" s="336"/>
      <c r="I299" s="336"/>
      <c r="J299" s="265">
        <f t="shared" si="8"/>
        <v>0</v>
      </c>
      <c r="K299" s="265" t="str">
        <f t="shared" si="9"/>
        <v/>
      </c>
      <c r="L299" s="265"/>
      <c r="M299" s="353"/>
      <c r="N299" s="354"/>
      <c r="O299" s="336"/>
      <c r="P299" s="353"/>
      <c r="Q299" s="353"/>
      <c r="R299" s="147"/>
      <c r="S299" s="147"/>
      <c r="T299" s="332"/>
      <c r="U299" s="148"/>
      <c r="V299" s="332"/>
      <c r="W299" s="332"/>
      <c r="X299" s="355"/>
    </row>
    <row r="300" spans="1:24" ht="14.7" customHeight="1" x14ac:dyDescent="0.25">
      <c r="A300" s="336"/>
      <c r="B300" s="332"/>
      <c r="C300" s="332"/>
      <c r="D300" s="332"/>
      <c r="E300" s="332"/>
      <c r="F300" s="332"/>
      <c r="G300" s="148"/>
      <c r="H300" s="336"/>
      <c r="I300" s="336"/>
      <c r="J300" s="265">
        <f t="shared" si="8"/>
        <v>0</v>
      </c>
      <c r="K300" s="265" t="str">
        <f t="shared" si="9"/>
        <v/>
      </c>
      <c r="L300" s="265"/>
      <c r="M300" s="353"/>
      <c r="N300" s="354"/>
      <c r="O300" s="336"/>
      <c r="P300" s="353"/>
      <c r="Q300" s="353"/>
      <c r="R300" s="147"/>
      <c r="S300" s="147"/>
      <c r="T300" s="332"/>
      <c r="U300" s="148"/>
      <c r="V300" s="332"/>
      <c r="W300" s="332"/>
      <c r="X300" s="355"/>
    </row>
    <row r="301" spans="1:24" ht="14.7" customHeight="1" x14ac:dyDescent="0.25">
      <c r="A301" s="336"/>
      <c r="B301" s="332"/>
      <c r="C301" s="332"/>
      <c r="D301" s="332"/>
      <c r="E301" s="332"/>
      <c r="F301" s="332"/>
      <c r="G301" s="148"/>
      <c r="H301" s="336"/>
      <c r="I301" s="336"/>
      <c r="J301" s="265">
        <f t="shared" si="8"/>
        <v>0</v>
      </c>
      <c r="K301" s="265" t="str">
        <f t="shared" si="9"/>
        <v/>
      </c>
      <c r="L301" s="265"/>
      <c r="M301" s="353"/>
      <c r="N301" s="354"/>
      <c r="O301" s="336"/>
      <c r="P301" s="353"/>
      <c r="Q301" s="353"/>
      <c r="R301" s="147"/>
      <c r="S301" s="147"/>
      <c r="T301" s="332"/>
      <c r="U301" s="148"/>
      <c r="V301" s="332"/>
      <c r="W301" s="332"/>
      <c r="X301" s="355"/>
    </row>
    <row r="302" spans="1:24" ht="14.7" customHeight="1" x14ac:dyDescent="0.25">
      <c r="A302" s="336"/>
      <c r="B302" s="332"/>
      <c r="C302" s="332"/>
      <c r="D302" s="332"/>
      <c r="E302" s="332"/>
      <c r="F302" s="332"/>
      <c r="G302" s="148"/>
      <c r="H302" s="336"/>
      <c r="I302" s="336"/>
      <c r="J302" s="265">
        <f t="shared" si="8"/>
        <v>0</v>
      </c>
      <c r="K302" s="265" t="str">
        <f t="shared" si="9"/>
        <v/>
      </c>
      <c r="L302" s="265"/>
      <c r="M302" s="353"/>
      <c r="N302" s="354"/>
      <c r="O302" s="336"/>
      <c r="P302" s="353"/>
      <c r="Q302" s="353"/>
      <c r="R302" s="147"/>
      <c r="S302" s="147"/>
      <c r="T302" s="332"/>
      <c r="U302" s="148"/>
      <c r="V302" s="332"/>
      <c r="W302" s="332"/>
      <c r="X302" s="355"/>
    </row>
    <row r="303" spans="1:24" ht="14.7" customHeight="1" x14ac:dyDescent="0.25">
      <c r="A303" s="336"/>
      <c r="B303" s="332"/>
      <c r="C303" s="332"/>
      <c r="D303" s="332"/>
      <c r="E303" s="332"/>
      <c r="F303" s="332"/>
      <c r="G303" s="148"/>
      <c r="H303" s="336"/>
      <c r="I303" s="336"/>
      <c r="J303" s="265">
        <f t="shared" si="8"/>
        <v>0</v>
      </c>
      <c r="K303" s="265" t="str">
        <f t="shared" si="9"/>
        <v/>
      </c>
      <c r="L303" s="265"/>
      <c r="M303" s="353"/>
      <c r="N303" s="354"/>
      <c r="O303" s="336"/>
      <c r="P303" s="353"/>
      <c r="Q303" s="353"/>
      <c r="R303" s="147"/>
      <c r="S303" s="147"/>
      <c r="T303" s="332"/>
      <c r="U303" s="148"/>
      <c r="V303" s="332"/>
      <c r="W303" s="332"/>
      <c r="X303" s="355"/>
    </row>
    <row r="304" spans="1:24" ht="14.7" customHeight="1" x14ac:dyDescent="0.25">
      <c r="A304" s="336"/>
      <c r="B304" s="332"/>
      <c r="C304" s="332"/>
      <c r="D304" s="332"/>
      <c r="E304" s="332"/>
      <c r="F304" s="332"/>
      <c r="G304" s="148"/>
      <c r="H304" s="336"/>
      <c r="I304" s="336"/>
      <c r="J304" s="265">
        <f t="shared" si="8"/>
        <v>0</v>
      </c>
      <c r="K304" s="265" t="str">
        <f t="shared" si="9"/>
        <v/>
      </c>
      <c r="L304" s="265"/>
      <c r="M304" s="353"/>
      <c r="N304" s="354"/>
      <c r="O304" s="336"/>
      <c r="P304" s="353"/>
      <c r="Q304" s="353"/>
      <c r="R304" s="147"/>
      <c r="S304" s="147"/>
      <c r="T304" s="332"/>
      <c r="U304" s="148"/>
      <c r="V304" s="332"/>
      <c r="W304" s="332"/>
      <c r="X304" s="355"/>
    </row>
    <row r="305" spans="1:24" ht="14.7" customHeight="1" x14ac:dyDescent="0.25">
      <c r="A305" s="336"/>
      <c r="B305" s="332"/>
      <c r="C305" s="332"/>
      <c r="D305" s="332"/>
      <c r="E305" s="332"/>
      <c r="F305" s="332"/>
      <c r="G305" s="148"/>
      <c r="H305" s="336"/>
      <c r="I305" s="336"/>
      <c r="J305" s="265">
        <f t="shared" si="8"/>
        <v>0</v>
      </c>
      <c r="K305" s="265" t="str">
        <f t="shared" si="9"/>
        <v/>
      </c>
      <c r="L305" s="265"/>
      <c r="M305" s="353"/>
      <c r="N305" s="354"/>
      <c r="O305" s="336"/>
      <c r="P305" s="353"/>
      <c r="Q305" s="353"/>
      <c r="R305" s="147"/>
      <c r="S305" s="147"/>
      <c r="T305" s="332"/>
      <c r="U305" s="148"/>
      <c r="V305" s="332"/>
      <c r="W305" s="332"/>
      <c r="X305" s="355"/>
    </row>
    <row r="306" spans="1:24" ht="14.7" customHeight="1" x14ac:dyDescent="0.25">
      <c r="A306" s="336"/>
      <c r="B306" s="332"/>
      <c r="C306" s="332"/>
      <c r="D306" s="332"/>
      <c r="E306" s="332"/>
      <c r="F306" s="332"/>
      <c r="G306" s="148"/>
      <c r="H306" s="336"/>
      <c r="I306" s="336"/>
      <c r="J306" s="265">
        <f t="shared" si="8"/>
        <v>0</v>
      </c>
      <c r="K306" s="265" t="str">
        <f t="shared" si="9"/>
        <v/>
      </c>
      <c r="L306" s="265"/>
      <c r="M306" s="353"/>
      <c r="N306" s="354"/>
      <c r="O306" s="336"/>
      <c r="P306" s="353"/>
      <c r="Q306" s="353"/>
      <c r="R306" s="147"/>
      <c r="S306" s="147"/>
      <c r="T306" s="332"/>
      <c r="U306" s="148"/>
      <c r="V306" s="332"/>
      <c r="W306" s="332"/>
      <c r="X306" s="355"/>
    </row>
    <row r="307" spans="1:24" ht="14.7" customHeight="1" x14ac:dyDescent="0.25">
      <c r="A307" s="336"/>
      <c r="B307" s="332"/>
      <c r="C307" s="332"/>
      <c r="D307" s="332"/>
      <c r="E307" s="332"/>
      <c r="F307" s="332"/>
      <c r="G307" s="148"/>
      <c r="H307" s="336"/>
      <c r="I307" s="336"/>
      <c r="J307" s="265">
        <f t="shared" si="8"/>
        <v>0</v>
      </c>
      <c r="K307" s="265" t="str">
        <f t="shared" si="9"/>
        <v/>
      </c>
      <c r="L307" s="265"/>
      <c r="M307" s="353"/>
      <c r="N307" s="354"/>
      <c r="O307" s="336"/>
      <c r="P307" s="353"/>
      <c r="Q307" s="353"/>
      <c r="R307" s="147"/>
      <c r="S307" s="147"/>
      <c r="T307" s="332"/>
      <c r="U307" s="148"/>
      <c r="V307" s="332"/>
      <c r="W307" s="332"/>
      <c r="X307" s="355"/>
    </row>
    <row r="308" spans="1:24" ht="15" customHeight="1" thickBot="1" x14ac:dyDescent="0.3">
      <c r="A308" s="339"/>
      <c r="B308" s="340"/>
      <c r="C308" s="340"/>
      <c r="D308" s="340"/>
      <c r="E308" s="340"/>
      <c r="F308" s="340"/>
      <c r="G308" s="149"/>
      <c r="H308" s="339"/>
      <c r="I308" s="339"/>
      <c r="J308" s="265">
        <f t="shared" si="8"/>
        <v>0</v>
      </c>
      <c r="K308" s="265" t="str">
        <f t="shared" si="9"/>
        <v/>
      </c>
      <c r="L308" s="266"/>
      <c r="M308" s="360"/>
      <c r="N308" s="361"/>
      <c r="O308" s="339"/>
      <c r="P308" s="360"/>
      <c r="Q308" s="360"/>
      <c r="R308" s="149"/>
      <c r="S308" s="362"/>
      <c r="T308" s="340"/>
      <c r="U308" s="149"/>
      <c r="V308" s="340"/>
      <c r="W308" s="340"/>
      <c r="X308" s="363"/>
    </row>
    <row r="310" spans="1:24" ht="13.8" x14ac:dyDescent="0.3"/>
  </sheetData>
  <sheetProtection algorithmName="SHA-512" hashValue="nix9aCY/3+WW9v0ucgshNiAQ7lVD6u6hCD8aTaZJ6o7sCRtfWKo1HZmg4Y2bNEkTwRulM392+EOLXC1N/+a8HA==" saltValue="+w52W1U0Sw+Pn03+Lb6IEQ==" spinCount="100000" sheet="1" objects="1" scenarios="1" selectLockedCells="1"/>
  <autoFilter ref="A8:S8" xr:uid="{00000000-0009-0000-0000-000000000000}"/>
  <mergeCells count="5">
    <mergeCell ref="A7:G7"/>
    <mergeCell ref="H7:L7"/>
    <mergeCell ref="M7:N7"/>
    <mergeCell ref="Q7:S7"/>
    <mergeCell ref="T7:X7"/>
  </mergeCells>
  <conditionalFormatting sqref="L9:L308">
    <cfRule type="expression" dxfId="7" priority="1">
      <formula>AND(   OR(     AND($H9=4, $I9=5),     AND($H9=5, $I9&gt;=4)   ),   $H9&lt;&gt;"",   $I9&lt;&gt;"" )</formula>
    </cfRule>
    <cfRule type="expression" dxfId="6" priority="2">
      <formula>AND(   OR(     AND($H9=3, $I9=4),     AND($H9=4, $I9=3),     AND($H9=5, $I9=3),     AND($H9=4, $I9=4),     AND($H9=3, $I9=5)   ),   $H9&lt;&gt;"",   $I9&lt;&gt;"" )</formula>
    </cfRule>
    <cfRule type="expression" dxfId="5" priority="3">
      <formula>AND(   OR(     AND($H9=1, $I9&gt;=4),     AND($H9=2, $I9&gt;=2),     AND($H9=3, $I9=2),     AND($H9=3, $I9=3),     AND($H9=4, $I9=2),     AND($H9=5, $I9=2)   ),   $H9&lt;&gt;"",   $I9&lt;&gt;"" )</formula>
    </cfRule>
    <cfRule type="expression" dxfId="4" priority="4">
      <formula>AND(   OR(     AND($H9=1, $I9&lt;=3),     AND($H9=2, $I9&lt;=2),     AND($H9=3, $I9=1),     AND($H9=4, $I9=1),     AND($H9=5, $I9=1)   ),   $H9&lt;&gt;"",   $I9&lt;&gt;"" )</formula>
    </cfRule>
  </conditionalFormatting>
  <dataValidations count="1">
    <dataValidation type="whole" allowBlank="1" showInputMessage="1" showErrorMessage="1" sqref="V9:V308 H9:I308" xr:uid="{37C104C5-21DB-4760-9388-8F0F00AAFCEA}">
      <formula1>1</formula1>
      <formula2>5</formula2>
    </dataValidation>
  </dataValidations>
  <pageMargins left="0.25" right="0.25" top="0.75" bottom="0.75" header="0.3" footer="0.3"/>
  <pageSetup paperSize="17" scale="36"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9A7F191-F0C6-47AA-A882-1E4D9A89B99C}">
          <x14:formula1>
            <xm:f>'Data Validation'!$A$12:$A$18</xm:f>
          </x14:formula1>
          <xm:sqref>G9:G308</xm:sqref>
        </x14:dataValidation>
        <x14:dataValidation type="list" allowBlank="1" showInputMessage="1" showErrorMessage="1" xr:uid="{3AABDE41-4E7F-4234-9127-9EC4401F8012}">
          <x14:formula1>
            <xm:f>'Data Validation'!$C$12:$C$15</xm:f>
          </x14:formula1>
          <xm:sqref>O9:O308</xm:sqref>
        </x14:dataValidation>
        <x14:dataValidation type="list" allowBlank="1" showInputMessage="1" showErrorMessage="1" xr:uid="{ACA36E9F-8988-434B-BCF9-090B456291D9}">
          <x14:formula1>
            <xm:f>'Data Validation'!$D$12:$D$21</xm:f>
          </x14:formula1>
          <xm:sqref>D11:D308 D9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ADDF6-FA8E-4A88-9AFD-CCB936D43C4A}">
  <sheetPr>
    <tabColor theme="3"/>
  </sheetPr>
  <dimension ref="A1:T44"/>
  <sheetViews>
    <sheetView showGridLines="0" zoomScale="70" zoomScaleNormal="70" workbookViewId="0">
      <selection activeCell="G24" sqref="G24"/>
    </sheetView>
  </sheetViews>
  <sheetFormatPr defaultRowHeight="14.4" x14ac:dyDescent="0.3"/>
  <cols>
    <col min="1" max="1" width="9" customWidth="1"/>
    <col min="2" max="2" width="12.44140625" customWidth="1"/>
    <col min="3" max="3" width="15.6640625" customWidth="1"/>
    <col min="4" max="4" width="5.33203125" customWidth="1"/>
    <col min="5" max="5" width="5.44140625" customWidth="1"/>
    <col min="6" max="11" width="12.6640625" customWidth="1"/>
    <col min="12" max="12" width="12.44140625" customWidth="1"/>
    <col min="15" max="15" width="10.6640625" customWidth="1"/>
    <col min="16" max="16" width="16.33203125" customWidth="1"/>
    <col min="17" max="17" width="62" customWidth="1"/>
    <col min="18" max="20" width="47.6640625" customWidth="1"/>
  </cols>
  <sheetData>
    <row r="1" spans="2:20" x14ac:dyDescent="0.3">
      <c r="M1" s="267"/>
      <c r="O1" s="268"/>
      <c r="P1" s="268"/>
      <c r="Q1" s="268"/>
      <c r="R1" s="268"/>
      <c r="S1" s="268"/>
    </row>
    <row r="2" spans="2:20" x14ac:dyDescent="0.3">
      <c r="B2" s="269"/>
      <c r="C2" s="269"/>
      <c r="D2" s="269"/>
      <c r="E2" s="269"/>
      <c r="F2" s="269"/>
      <c r="G2" s="269"/>
      <c r="H2" s="269"/>
      <c r="I2" s="269"/>
      <c r="J2" s="269"/>
      <c r="K2" s="269"/>
      <c r="L2" s="269"/>
      <c r="M2" s="267"/>
      <c r="O2" s="638"/>
      <c r="P2" s="638"/>
      <c r="Q2" s="638"/>
      <c r="R2" s="638"/>
      <c r="S2" s="638"/>
    </row>
    <row r="3" spans="2:20" x14ac:dyDescent="0.3">
      <c r="B3" s="269"/>
      <c r="C3" s="269"/>
      <c r="D3" s="269"/>
      <c r="E3" s="269"/>
      <c r="F3" s="269"/>
      <c r="G3" s="269"/>
      <c r="H3" s="269"/>
      <c r="I3" s="269"/>
      <c r="J3" s="269"/>
      <c r="K3" s="269"/>
      <c r="L3" s="269"/>
      <c r="M3" s="267"/>
      <c r="O3" s="268"/>
      <c r="P3" s="268"/>
      <c r="Q3" s="268"/>
      <c r="R3" s="268"/>
      <c r="S3" s="268"/>
    </row>
    <row r="4" spans="2:20" ht="22.5" customHeight="1" x14ac:dyDescent="0.3">
      <c r="B4" s="639"/>
      <c r="C4" s="639"/>
      <c r="D4" s="639"/>
      <c r="E4" s="639"/>
      <c r="F4" s="639"/>
      <c r="G4" s="639"/>
      <c r="H4" s="639"/>
      <c r="I4" s="639"/>
      <c r="J4" s="639"/>
      <c r="K4" s="270"/>
      <c r="L4" s="270"/>
      <c r="M4" s="267"/>
      <c r="O4" s="268"/>
      <c r="P4" s="268"/>
      <c r="Q4" s="268"/>
      <c r="R4" s="268"/>
      <c r="S4" s="268"/>
    </row>
    <row r="5" spans="2:20" ht="56.1" customHeight="1" x14ac:dyDescent="0.3">
      <c r="B5" s="271"/>
      <c r="C5" s="640" t="s">
        <v>156</v>
      </c>
      <c r="D5" s="640"/>
      <c r="E5" s="640"/>
      <c r="F5" s="640"/>
      <c r="G5" s="640"/>
      <c r="H5" s="272"/>
      <c r="I5" s="272"/>
      <c r="J5" s="272"/>
      <c r="K5" s="272"/>
      <c r="L5" s="272"/>
      <c r="M5" s="267"/>
      <c r="O5" s="268"/>
      <c r="P5" s="640" t="s">
        <v>157</v>
      </c>
      <c r="Q5" s="640"/>
      <c r="R5" s="640"/>
      <c r="S5" s="640"/>
      <c r="T5" s="640"/>
    </row>
    <row r="6" spans="2:20" ht="50.7" customHeight="1" x14ac:dyDescent="0.3">
      <c r="B6" s="271"/>
      <c r="H6" s="272"/>
      <c r="I6" s="272"/>
      <c r="J6" s="272"/>
      <c r="K6" s="272"/>
      <c r="L6" s="272"/>
      <c r="M6" s="267"/>
      <c r="O6" s="268"/>
      <c r="P6" s="268"/>
      <c r="Q6" s="268"/>
      <c r="R6" s="268"/>
      <c r="S6" s="268"/>
    </row>
    <row r="7" spans="2:20" ht="48" customHeight="1" x14ac:dyDescent="0.3">
      <c r="B7" s="271"/>
      <c r="C7" s="273">
        <v>1</v>
      </c>
      <c r="D7" s="274"/>
      <c r="E7" s="275"/>
      <c r="F7" s="272"/>
      <c r="G7" s="641" t="s">
        <v>158</v>
      </c>
      <c r="H7" s="641"/>
      <c r="I7" s="641"/>
      <c r="J7" s="641"/>
      <c r="K7" s="641"/>
      <c r="L7" s="272"/>
      <c r="M7" s="267"/>
      <c r="O7" s="276"/>
      <c r="P7" s="277" t="s">
        <v>159</v>
      </c>
      <c r="Q7" s="278" t="s">
        <v>160</v>
      </c>
      <c r="R7" s="277" t="s">
        <v>161</v>
      </c>
      <c r="S7" s="268"/>
    </row>
    <row r="8" spans="2:20" ht="60" customHeight="1" x14ac:dyDescent="0.3">
      <c r="B8" s="271"/>
      <c r="C8" s="279" t="s">
        <v>162</v>
      </c>
      <c r="D8" s="274"/>
      <c r="E8" s="634" t="s">
        <v>163</v>
      </c>
      <c r="F8" s="280">
        <v>5</v>
      </c>
      <c r="G8" s="281">
        <f t="shared" ref="G8:K11" si="0">$F8*G$13</f>
        <v>5</v>
      </c>
      <c r="H8" s="281">
        <f t="shared" si="0"/>
        <v>10</v>
      </c>
      <c r="I8" s="282">
        <f t="shared" si="0"/>
        <v>15</v>
      </c>
      <c r="J8" s="283">
        <f t="shared" si="0"/>
        <v>20</v>
      </c>
      <c r="K8" s="283">
        <f t="shared" si="0"/>
        <v>25</v>
      </c>
      <c r="L8" s="272"/>
      <c r="M8" s="267"/>
      <c r="O8" s="268"/>
      <c r="P8" s="284" t="s">
        <v>164</v>
      </c>
      <c r="Q8" s="285" t="s">
        <v>165</v>
      </c>
      <c r="R8" s="285" t="s">
        <v>238</v>
      </c>
      <c r="S8" s="268"/>
    </row>
    <row r="9" spans="2:20" ht="60" customHeight="1" x14ac:dyDescent="0.3">
      <c r="B9" s="271"/>
      <c r="C9" s="279" t="s">
        <v>166</v>
      </c>
      <c r="D9" s="274"/>
      <c r="E9" s="634"/>
      <c r="F9" s="280">
        <v>4</v>
      </c>
      <c r="G9" s="281">
        <f t="shared" si="0"/>
        <v>4</v>
      </c>
      <c r="H9" s="281">
        <f t="shared" si="0"/>
        <v>8</v>
      </c>
      <c r="I9" s="282">
        <f t="shared" si="0"/>
        <v>12</v>
      </c>
      <c r="J9" s="282">
        <f t="shared" si="0"/>
        <v>16</v>
      </c>
      <c r="K9" s="283">
        <f t="shared" si="0"/>
        <v>20</v>
      </c>
      <c r="L9" s="272"/>
      <c r="M9" s="267"/>
      <c r="O9" s="268"/>
      <c r="P9" s="286" t="s">
        <v>167</v>
      </c>
      <c r="Q9" s="285" t="s">
        <v>168</v>
      </c>
      <c r="R9" s="285" t="s">
        <v>238</v>
      </c>
      <c r="S9" s="268"/>
    </row>
    <row r="10" spans="2:20" ht="60" customHeight="1" x14ac:dyDescent="0.3">
      <c r="B10" s="287"/>
      <c r="C10" s="279" t="s">
        <v>169</v>
      </c>
      <c r="D10" s="287"/>
      <c r="E10" s="634"/>
      <c r="F10" s="288">
        <v>3</v>
      </c>
      <c r="G10" s="289">
        <f t="shared" si="0"/>
        <v>3</v>
      </c>
      <c r="H10" s="281">
        <f t="shared" si="0"/>
        <v>6</v>
      </c>
      <c r="I10" s="281">
        <f t="shared" si="0"/>
        <v>9</v>
      </c>
      <c r="J10" s="282">
        <f t="shared" si="0"/>
        <v>12</v>
      </c>
      <c r="K10" s="282">
        <f t="shared" si="0"/>
        <v>15</v>
      </c>
      <c r="L10" s="275"/>
      <c r="M10" s="267"/>
      <c r="O10" s="268"/>
      <c r="P10" s="290" t="s">
        <v>87</v>
      </c>
      <c r="Q10" s="285" t="s">
        <v>170</v>
      </c>
      <c r="R10" s="285" t="s">
        <v>239</v>
      </c>
      <c r="S10" s="268"/>
    </row>
    <row r="11" spans="2:20" ht="60" customHeight="1" x14ac:dyDescent="0.3">
      <c r="B11" s="291"/>
      <c r="C11" s="279" t="s">
        <v>171</v>
      </c>
      <c r="D11" s="291"/>
      <c r="E11" s="634"/>
      <c r="F11" s="280">
        <v>2</v>
      </c>
      <c r="G11" s="289">
        <f t="shared" si="0"/>
        <v>2</v>
      </c>
      <c r="H11" s="281">
        <f t="shared" si="0"/>
        <v>4</v>
      </c>
      <c r="I11" s="281">
        <f t="shared" si="0"/>
        <v>6</v>
      </c>
      <c r="J11" s="281">
        <f t="shared" si="0"/>
        <v>8</v>
      </c>
      <c r="K11" s="281">
        <f t="shared" si="0"/>
        <v>10</v>
      </c>
      <c r="L11" s="271"/>
      <c r="M11" s="267"/>
      <c r="O11" s="268"/>
      <c r="P11" s="292" t="s">
        <v>88</v>
      </c>
      <c r="Q11" s="285" t="s">
        <v>172</v>
      </c>
      <c r="R11" s="285" t="s">
        <v>239</v>
      </c>
      <c r="S11" s="268"/>
    </row>
    <row r="12" spans="2:20" ht="60" customHeight="1" x14ac:dyDescent="0.3">
      <c r="B12" s="293"/>
      <c r="C12" s="279" t="s">
        <v>173</v>
      </c>
      <c r="D12" s="291"/>
      <c r="E12" s="634"/>
      <c r="F12" s="288">
        <v>1</v>
      </c>
      <c r="G12" s="289">
        <f>$F12*G$13</f>
        <v>1</v>
      </c>
      <c r="H12" s="289">
        <f>$F12*H$13</f>
        <v>2</v>
      </c>
      <c r="I12" s="289">
        <f>$F12*I$13</f>
        <v>3</v>
      </c>
      <c r="J12" s="289">
        <f>$F12*J$13</f>
        <v>4</v>
      </c>
      <c r="K12" s="289">
        <f>$F12*K$13</f>
        <v>5</v>
      </c>
      <c r="L12" s="294"/>
      <c r="M12" s="267"/>
      <c r="O12" s="268"/>
      <c r="P12" s="295" t="s">
        <v>89</v>
      </c>
      <c r="Q12" s="285" t="s">
        <v>174</v>
      </c>
      <c r="R12" s="285" t="s">
        <v>175</v>
      </c>
      <c r="S12" s="268"/>
    </row>
    <row r="13" spans="2:20" ht="50.1" customHeight="1" x14ac:dyDescent="0.5">
      <c r="F13" s="296"/>
      <c r="G13" s="288">
        <v>1</v>
      </c>
      <c r="H13" s="288">
        <v>2</v>
      </c>
      <c r="I13" s="288">
        <v>3</v>
      </c>
      <c r="J13" s="288">
        <v>4</v>
      </c>
      <c r="K13" s="288">
        <v>5</v>
      </c>
      <c r="M13" s="267"/>
      <c r="O13" s="268"/>
      <c r="P13" s="268"/>
      <c r="Q13" s="268"/>
      <c r="R13" s="268"/>
      <c r="S13" s="268"/>
    </row>
    <row r="14" spans="2:20" s="15" customFormat="1" ht="32.25" customHeight="1" x14ac:dyDescent="0.3">
      <c r="G14" s="635" t="s">
        <v>145</v>
      </c>
      <c r="H14" s="635"/>
      <c r="I14" s="635"/>
      <c r="J14" s="635"/>
      <c r="K14" s="635"/>
      <c r="M14" s="297"/>
      <c r="O14" s="298"/>
      <c r="P14" s="298"/>
      <c r="Q14" s="298"/>
      <c r="R14" s="298"/>
      <c r="S14" s="298"/>
    </row>
    <row r="15" spans="2:20" ht="25.8" x14ac:dyDescent="0.5">
      <c r="C15" s="636" t="s">
        <v>176</v>
      </c>
      <c r="D15" s="636"/>
      <c r="E15" s="636"/>
      <c r="F15" s="636"/>
      <c r="G15" s="299" t="s">
        <v>229</v>
      </c>
      <c r="H15" s="299" t="s">
        <v>230</v>
      </c>
      <c r="I15" s="299" t="s">
        <v>231</v>
      </c>
      <c r="J15" s="299" t="s">
        <v>232</v>
      </c>
      <c r="K15" s="299" t="s">
        <v>233</v>
      </c>
      <c r="M15" s="267"/>
      <c r="O15" s="268"/>
      <c r="P15" s="268"/>
      <c r="Q15" s="268"/>
      <c r="R15" s="268"/>
      <c r="S15" s="268"/>
    </row>
    <row r="16" spans="2:20" x14ac:dyDescent="0.3">
      <c r="M16" s="267"/>
      <c r="O16" s="268"/>
      <c r="P16" s="268"/>
      <c r="Q16" s="268"/>
      <c r="R16" s="268"/>
      <c r="S16" s="268"/>
    </row>
    <row r="17" spans="1:20" ht="51.6" x14ac:dyDescent="0.3">
      <c r="C17" s="637" t="s">
        <v>177</v>
      </c>
      <c r="D17" s="637"/>
      <c r="E17" s="637"/>
      <c r="F17" s="637"/>
      <c r="G17" s="299" t="s">
        <v>178</v>
      </c>
      <c r="H17" s="299" t="s">
        <v>179</v>
      </c>
      <c r="I17" s="299" t="s">
        <v>235</v>
      </c>
      <c r="J17" s="299" t="s">
        <v>236</v>
      </c>
      <c r="K17" s="299" t="s">
        <v>234</v>
      </c>
      <c r="M17" s="267"/>
      <c r="O17" s="268"/>
      <c r="P17" s="268"/>
      <c r="Q17" s="268"/>
      <c r="R17" s="268"/>
      <c r="S17" s="268"/>
    </row>
    <row r="18" spans="1:20" x14ac:dyDescent="0.3">
      <c r="M18" s="267"/>
    </row>
    <row r="19" spans="1:20" x14ac:dyDescent="0.3">
      <c r="M19" s="267"/>
    </row>
    <row r="20" spans="1:20" x14ac:dyDescent="0.3">
      <c r="M20" s="267"/>
    </row>
    <row r="21" spans="1:20" x14ac:dyDescent="0.3">
      <c r="M21" s="267"/>
    </row>
    <row r="22" spans="1:20" x14ac:dyDescent="0.3">
      <c r="A22" s="19"/>
      <c r="B22" s="243"/>
      <c r="C22" s="243"/>
      <c r="D22" s="243"/>
      <c r="E22" s="243"/>
      <c r="F22" s="243"/>
      <c r="G22" s="243"/>
      <c r="H22" s="243"/>
      <c r="I22" s="243"/>
      <c r="J22" s="243"/>
      <c r="K22" s="243"/>
      <c r="L22" s="243"/>
      <c r="M22" s="243"/>
      <c r="N22" s="242"/>
      <c r="O22" s="242"/>
      <c r="P22" s="242"/>
      <c r="Q22" s="242"/>
      <c r="R22" s="242"/>
      <c r="S22" s="242"/>
      <c r="T22" s="242"/>
    </row>
    <row r="23" spans="1:20" x14ac:dyDescent="0.3">
      <c r="A23" s="19"/>
      <c r="B23" s="243"/>
      <c r="C23" s="243"/>
      <c r="D23" s="243"/>
      <c r="E23" s="243"/>
      <c r="F23" s="243"/>
      <c r="G23" s="243"/>
      <c r="H23" s="243"/>
      <c r="I23" s="243"/>
      <c r="J23" s="243"/>
      <c r="K23" s="243"/>
      <c r="L23" s="243"/>
      <c r="M23" s="243"/>
      <c r="N23" s="242"/>
      <c r="O23" s="242"/>
      <c r="P23" s="242"/>
      <c r="Q23" s="242"/>
      <c r="R23" s="242"/>
      <c r="S23" s="242"/>
      <c r="T23" s="242"/>
    </row>
    <row r="24" spans="1:20" x14ac:dyDescent="0.3">
      <c r="A24" s="19"/>
      <c r="B24" s="243"/>
      <c r="C24" s="243"/>
      <c r="D24" s="243"/>
      <c r="E24" s="243"/>
      <c r="F24" s="243"/>
      <c r="G24" s="243"/>
      <c r="H24" s="243"/>
      <c r="I24" s="243"/>
      <c r="J24" s="243"/>
      <c r="K24" s="243"/>
      <c r="L24" s="243"/>
      <c r="M24" s="243"/>
      <c r="N24" s="242"/>
      <c r="O24" s="242"/>
      <c r="P24" s="242"/>
      <c r="Q24" s="242"/>
      <c r="R24" s="242"/>
      <c r="S24" s="242"/>
      <c r="T24" s="242"/>
    </row>
    <row r="25" spans="1:20" x14ac:dyDescent="0.3">
      <c r="A25" s="19"/>
      <c r="B25" s="243"/>
      <c r="C25" s="243"/>
      <c r="D25" s="243"/>
      <c r="E25" s="243"/>
      <c r="F25" s="243"/>
      <c r="G25" s="243"/>
      <c r="H25" s="243"/>
      <c r="I25" s="243"/>
      <c r="J25" s="243"/>
      <c r="K25" s="243"/>
      <c r="L25" s="243"/>
      <c r="M25" s="243"/>
      <c r="N25" s="242"/>
      <c r="O25" s="242"/>
      <c r="P25" s="242"/>
      <c r="Q25" s="242"/>
      <c r="R25" s="242"/>
      <c r="S25" s="242"/>
      <c r="T25" s="242"/>
    </row>
    <row r="26" spans="1:20" x14ac:dyDescent="0.3">
      <c r="A26" s="19"/>
      <c r="B26" s="243"/>
      <c r="C26" s="243"/>
      <c r="D26" s="243"/>
      <c r="E26" s="243"/>
      <c r="F26" s="243"/>
      <c r="G26" s="243"/>
      <c r="H26" s="243"/>
      <c r="I26" s="243"/>
      <c r="J26" s="243"/>
      <c r="K26" s="243"/>
      <c r="L26" s="243"/>
      <c r="M26" s="243"/>
      <c r="N26" s="242"/>
      <c r="O26" s="242"/>
      <c r="P26" s="242"/>
      <c r="Q26" s="242"/>
      <c r="R26" s="242"/>
      <c r="S26" s="242"/>
      <c r="T26" s="242"/>
    </row>
    <row r="27" spans="1:20" x14ac:dyDescent="0.3">
      <c r="A27" s="19"/>
      <c r="B27" s="19"/>
      <c r="C27" s="19"/>
      <c r="D27" s="19"/>
      <c r="E27" s="19"/>
      <c r="F27" s="19"/>
      <c r="G27" s="19"/>
      <c r="H27" s="19"/>
      <c r="I27" s="19"/>
      <c r="J27" s="19"/>
      <c r="K27" s="19"/>
      <c r="L27" s="19"/>
      <c r="M27" s="19"/>
    </row>
    <row r="28" spans="1:20" x14ac:dyDescent="0.3">
      <c r="A28" s="19"/>
      <c r="B28" s="19"/>
      <c r="C28" s="19"/>
      <c r="D28" s="19"/>
      <c r="E28" s="19"/>
      <c r="F28" s="19"/>
      <c r="G28" s="19"/>
      <c r="H28" s="19"/>
      <c r="I28" s="19"/>
      <c r="J28" s="19"/>
      <c r="K28" s="19"/>
      <c r="L28" s="19"/>
      <c r="M28" s="19"/>
    </row>
    <row r="29" spans="1:20" x14ac:dyDescent="0.3">
      <c r="A29" s="19"/>
      <c r="B29" s="19"/>
      <c r="C29" s="19"/>
      <c r="D29" s="19"/>
      <c r="E29" s="19"/>
      <c r="F29" s="19"/>
      <c r="G29" s="19"/>
      <c r="H29" s="19"/>
      <c r="I29" s="19"/>
      <c r="J29" s="19"/>
      <c r="K29" s="19"/>
      <c r="L29" s="19"/>
      <c r="M29" s="19"/>
    </row>
    <row r="30" spans="1:20" x14ac:dyDescent="0.3">
      <c r="A30" s="19"/>
      <c r="B30" s="19"/>
      <c r="C30" s="19"/>
      <c r="D30" s="19"/>
      <c r="E30" s="19"/>
      <c r="F30" s="19"/>
      <c r="G30" s="19"/>
      <c r="H30" s="19"/>
      <c r="I30" s="19"/>
      <c r="J30" s="19"/>
      <c r="K30" s="19"/>
      <c r="L30" s="19"/>
      <c r="M30" s="19"/>
    </row>
    <row r="31" spans="1:20" x14ac:dyDescent="0.3">
      <c r="A31" s="19"/>
      <c r="B31" s="19"/>
      <c r="C31" s="19"/>
      <c r="D31" s="19"/>
      <c r="E31" s="19"/>
      <c r="F31" s="19"/>
      <c r="G31" s="19"/>
      <c r="H31" s="19"/>
      <c r="I31" s="19"/>
      <c r="J31" s="19"/>
      <c r="K31" s="19"/>
      <c r="L31" s="19"/>
      <c r="M31" s="19"/>
    </row>
    <row r="32" spans="1:20" x14ac:dyDescent="0.3">
      <c r="A32" s="19"/>
      <c r="B32" s="19"/>
      <c r="C32" s="19"/>
      <c r="D32" s="19"/>
      <c r="E32" s="19"/>
      <c r="F32" s="19"/>
      <c r="G32" s="19"/>
      <c r="H32" s="19"/>
      <c r="I32" s="19"/>
      <c r="J32" s="19"/>
      <c r="K32" s="19"/>
      <c r="L32" s="19"/>
      <c r="M32" s="19"/>
    </row>
    <row r="33" spans="1:13" x14ac:dyDescent="0.3">
      <c r="A33" s="19"/>
      <c r="B33" s="19"/>
      <c r="C33" s="19"/>
      <c r="D33" s="19"/>
      <c r="E33" s="19"/>
      <c r="F33" s="19"/>
      <c r="G33" s="19"/>
      <c r="H33" s="19"/>
      <c r="I33" s="19"/>
      <c r="J33" s="19"/>
      <c r="K33" s="19"/>
      <c r="L33" s="19"/>
      <c r="M33" s="19"/>
    </row>
    <row r="34" spans="1:13" x14ac:dyDescent="0.3">
      <c r="A34" s="19"/>
      <c r="B34" s="19"/>
      <c r="C34" s="19"/>
      <c r="D34" s="19"/>
      <c r="E34" s="19"/>
      <c r="F34" s="19"/>
      <c r="G34" s="19"/>
      <c r="H34" s="19"/>
      <c r="I34" s="19"/>
      <c r="J34" s="19"/>
      <c r="K34" s="19"/>
      <c r="L34" s="19"/>
      <c r="M34" s="19"/>
    </row>
    <row r="35" spans="1:13" x14ac:dyDescent="0.3">
      <c r="A35" s="19"/>
      <c r="B35" s="19"/>
      <c r="C35" s="19"/>
      <c r="D35" s="19"/>
      <c r="E35" s="19"/>
      <c r="F35" s="19"/>
      <c r="G35" s="19"/>
      <c r="H35" s="19"/>
      <c r="I35" s="19"/>
      <c r="J35" s="19"/>
      <c r="K35" s="19"/>
      <c r="L35" s="19"/>
      <c r="M35" s="19"/>
    </row>
    <row r="36" spans="1:13" x14ac:dyDescent="0.3">
      <c r="A36" s="19"/>
      <c r="B36" s="19"/>
      <c r="C36" s="19"/>
      <c r="D36" s="19"/>
      <c r="E36" s="19"/>
      <c r="F36" s="19"/>
      <c r="G36" s="19"/>
      <c r="H36" s="19"/>
      <c r="I36" s="19"/>
      <c r="J36" s="19"/>
      <c r="K36" s="19"/>
      <c r="L36" s="19"/>
      <c r="M36" s="19"/>
    </row>
    <row r="37" spans="1:13" x14ac:dyDescent="0.3">
      <c r="A37" s="19"/>
      <c r="B37" s="19"/>
      <c r="C37" s="19"/>
      <c r="D37" s="19"/>
      <c r="E37" s="19"/>
      <c r="F37" s="19"/>
      <c r="G37" s="19"/>
      <c r="H37" s="19"/>
      <c r="I37" s="19"/>
      <c r="J37" s="19"/>
      <c r="K37" s="19"/>
      <c r="L37" s="19"/>
      <c r="M37" s="19"/>
    </row>
    <row r="38" spans="1:13" x14ac:dyDescent="0.3">
      <c r="A38" s="19"/>
      <c r="B38" s="19"/>
      <c r="C38" s="19"/>
      <c r="D38" s="19"/>
      <c r="E38" s="19"/>
      <c r="F38" s="19"/>
      <c r="G38" s="19"/>
      <c r="H38" s="19"/>
      <c r="I38" s="19"/>
      <c r="J38" s="19"/>
      <c r="K38" s="19"/>
      <c r="L38" s="19"/>
      <c r="M38" s="19"/>
    </row>
    <row r="39" spans="1:13" x14ac:dyDescent="0.3">
      <c r="A39" s="19"/>
      <c r="B39" s="19"/>
      <c r="C39" s="19"/>
      <c r="D39" s="19"/>
      <c r="E39" s="19"/>
      <c r="F39" s="19"/>
      <c r="G39" s="19"/>
      <c r="H39" s="19"/>
      <c r="I39" s="19"/>
      <c r="J39" s="19"/>
      <c r="K39" s="19"/>
      <c r="L39" s="19"/>
      <c r="M39" s="19"/>
    </row>
    <row r="40" spans="1:13" x14ac:dyDescent="0.3">
      <c r="A40" s="19"/>
      <c r="B40" s="19"/>
      <c r="C40" s="19"/>
      <c r="D40" s="19"/>
      <c r="E40" s="19"/>
      <c r="F40" s="19"/>
      <c r="G40" s="19"/>
      <c r="H40" s="19"/>
      <c r="I40" s="19"/>
      <c r="J40" s="19"/>
      <c r="K40" s="19"/>
      <c r="L40" s="19"/>
      <c r="M40" s="19"/>
    </row>
    <row r="41" spans="1:13" x14ac:dyDescent="0.3">
      <c r="A41" s="19"/>
      <c r="B41" s="19"/>
      <c r="C41" s="19"/>
      <c r="D41" s="19"/>
      <c r="E41" s="19"/>
      <c r="F41" s="19"/>
      <c r="G41" s="19"/>
      <c r="H41" s="19"/>
      <c r="I41" s="19"/>
      <c r="J41" s="19"/>
      <c r="K41" s="19"/>
      <c r="L41" s="19"/>
      <c r="M41" s="19"/>
    </row>
    <row r="42" spans="1:13" x14ac:dyDescent="0.3">
      <c r="A42" s="19"/>
      <c r="B42" s="19"/>
      <c r="C42" s="19"/>
      <c r="D42" s="19"/>
      <c r="E42" s="19"/>
      <c r="F42" s="19"/>
      <c r="G42" s="19"/>
      <c r="H42" s="19"/>
      <c r="I42" s="19"/>
      <c r="J42" s="19"/>
      <c r="K42" s="19"/>
      <c r="L42" s="19"/>
      <c r="M42" s="19"/>
    </row>
    <row r="43" spans="1:13" x14ac:dyDescent="0.3">
      <c r="A43" s="19"/>
      <c r="B43" s="19"/>
      <c r="C43" s="19"/>
      <c r="D43" s="19"/>
      <c r="E43" s="19"/>
      <c r="F43" s="19"/>
      <c r="G43" s="19"/>
      <c r="H43" s="19"/>
      <c r="I43" s="19"/>
      <c r="J43" s="19"/>
      <c r="K43" s="19"/>
      <c r="L43" s="19"/>
      <c r="M43" s="19"/>
    </row>
    <row r="44" spans="1:13" x14ac:dyDescent="0.3">
      <c r="A44" s="19"/>
      <c r="B44" s="19"/>
      <c r="C44" s="19"/>
      <c r="D44" s="19"/>
      <c r="E44" s="19"/>
      <c r="F44" s="19"/>
      <c r="G44" s="19"/>
      <c r="H44" s="19"/>
      <c r="I44" s="19"/>
      <c r="J44" s="19"/>
      <c r="K44" s="19"/>
      <c r="L44" s="19"/>
      <c r="M44" s="19"/>
    </row>
  </sheetData>
  <sheetProtection algorithmName="SHA-512" hashValue="JDjXjuXSRnXwOk4DDO9QPBaekeEse/kmTIptYf1jYQiuFKD7QsHlg5koJQbeNNDAoUOGP4EZVlpp6ny4TtbLSQ==" saltValue="m0en//cR2tyCOnw7n7f5pg==" spinCount="100000" sheet="1" objects="1" scenarios="1" selectLockedCells="1"/>
  <mergeCells count="10">
    <mergeCell ref="E8:E12"/>
    <mergeCell ref="G14:K14"/>
    <mergeCell ref="C15:F15"/>
    <mergeCell ref="C17:F17"/>
    <mergeCell ref="O2:S2"/>
    <mergeCell ref="B4:E4"/>
    <mergeCell ref="F4:J4"/>
    <mergeCell ref="C5:G5"/>
    <mergeCell ref="P5:T5"/>
    <mergeCell ref="G7:K7"/>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3C640-447E-4325-9D74-56D75CD51A9B}">
  <sheetPr>
    <tabColor theme="8"/>
    <pageSetUpPr fitToPage="1"/>
  </sheetPr>
  <dimension ref="C1:S61"/>
  <sheetViews>
    <sheetView zoomScale="80" zoomScaleNormal="80" zoomScaleSheetLayoutView="40" zoomScalePageLayoutView="55" workbookViewId="0">
      <selection activeCell="F18" sqref="F18"/>
    </sheetView>
  </sheetViews>
  <sheetFormatPr defaultColWidth="9.33203125" defaultRowHeight="13.8" x14ac:dyDescent="0.25"/>
  <cols>
    <col min="1" max="1" width="2.33203125" style="9" customWidth="1"/>
    <col min="2" max="2" width="1.6640625" style="9" customWidth="1"/>
    <col min="3" max="3" width="11.6640625" style="9" customWidth="1"/>
    <col min="4" max="4" width="35.33203125" style="9" bestFit="1" customWidth="1"/>
    <col min="5" max="5" width="46.5546875" style="9" customWidth="1"/>
    <col min="6" max="6" width="22" style="9" customWidth="1"/>
    <col min="7" max="7" width="24.6640625" style="9" customWidth="1"/>
    <col min="8" max="8" width="22" style="9" customWidth="1"/>
    <col min="9" max="9" width="18.33203125" style="9" customWidth="1"/>
    <col min="10" max="10" width="18.6640625" style="9" customWidth="1"/>
    <col min="11" max="11" width="18.6640625" style="152" customWidth="1"/>
    <col min="12" max="12" width="23.6640625" style="153" customWidth="1"/>
    <col min="13" max="13" width="18.6640625" style="39" customWidth="1"/>
    <col min="14" max="15" width="18.6640625" style="9" customWidth="1"/>
    <col min="16" max="16" width="18.6640625" style="39" customWidth="1"/>
    <col min="17" max="17" width="24.44140625" style="9" bestFit="1" customWidth="1"/>
    <col min="18" max="18" width="23.5546875" style="9" bestFit="1" customWidth="1"/>
    <col min="19" max="19" width="27.33203125" style="9" customWidth="1"/>
    <col min="20" max="16384" width="9.33203125" style="9"/>
  </cols>
  <sheetData>
    <row r="1" spans="3:19" x14ac:dyDescent="0.25">
      <c r="K1" s="9"/>
      <c r="L1" s="9"/>
      <c r="M1" s="9"/>
      <c r="P1" s="9"/>
    </row>
    <row r="2" spans="3:19" ht="20.399999999999999" x14ac:dyDescent="0.35">
      <c r="C2" s="18" t="s">
        <v>128</v>
      </c>
      <c r="K2" s="9"/>
      <c r="L2" s="9"/>
      <c r="M2" s="9"/>
      <c r="P2" s="9"/>
    </row>
    <row r="3" spans="3:19" ht="15" x14ac:dyDescent="0.25">
      <c r="C3" s="20" t="s">
        <v>241</v>
      </c>
      <c r="K3" s="9"/>
      <c r="L3" s="9"/>
      <c r="M3" s="9"/>
      <c r="P3" s="9"/>
    </row>
    <row r="4" spans="3:19" x14ac:dyDescent="0.25">
      <c r="C4" s="36" t="s">
        <v>259</v>
      </c>
      <c r="K4" s="9"/>
      <c r="L4" s="9"/>
      <c r="M4" s="9"/>
      <c r="P4" s="9"/>
    </row>
    <row r="5" spans="3:19" ht="21" x14ac:dyDescent="0.4">
      <c r="C5" s="645" t="s">
        <v>200</v>
      </c>
      <c r="D5" s="645"/>
      <c r="E5" s="645"/>
      <c r="G5" s="158"/>
      <c r="K5" s="9"/>
      <c r="L5" s="9"/>
      <c r="M5" s="9"/>
      <c r="P5" s="9"/>
    </row>
    <row r="6" spans="3:19" x14ac:dyDescent="0.25">
      <c r="E6" s="158"/>
      <c r="G6" s="158"/>
      <c r="K6" s="9"/>
      <c r="L6" s="9"/>
      <c r="M6" s="9"/>
      <c r="P6" s="9"/>
    </row>
    <row r="7" spans="3:19" x14ac:dyDescent="0.25">
      <c r="C7" s="642" t="s">
        <v>1</v>
      </c>
      <c r="D7" s="642"/>
      <c r="E7" s="364"/>
      <c r="F7" s="21" t="s">
        <v>201</v>
      </c>
      <c r="G7" s="366"/>
      <c r="K7" s="9"/>
      <c r="L7" s="9"/>
      <c r="M7" s="9"/>
      <c r="P7" s="9"/>
    </row>
    <row r="8" spans="3:19" x14ac:dyDescent="0.25">
      <c r="C8" s="642" t="s">
        <v>202</v>
      </c>
      <c r="D8" s="642"/>
      <c r="E8" s="365"/>
      <c r="F8" s="21" t="s">
        <v>203</v>
      </c>
      <c r="G8" s="367"/>
      <c r="K8" s="9"/>
      <c r="L8" s="9"/>
      <c r="M8" s="9"/>
      <c r="P8" s="9"/>
    </row>
    <row r="9" spans="3:19" x14ac:dyDescent="0.25">
      <c r="C9" s="643"/>
      <c r="D9" s="643"/>
      <c r="E9" s="644"/>
      <c r="F9" s="644"/>
      <c r="G9" s="158"/>
      <c r="K9" s="9"/>
      <c r="L9" s="9"/>
      <c r="M9" s="9"/>
      <c r="P9" s="9"/>
    </row>
    <row r="10" spans="3:19" ht="25.2" customHeight="1" x14ac:dyDescent="0.25">
      <c r="C10" s="37"/>
      <c r="D10" s="37"/>
      <c r="E10" s="37"/>
      <c r="F10" s="37"/>
      <c r="G10" s="37"/>
      <c r="H10" s="37"/>
      <c r="I10" s="37"/>
      <c r="J10" s="37"/>
      <c r="K10" s="37"/>
      <c r="L10" s="9"/>
      <c r="M10" s="300">
        <f>SUM(M12:M57)</f>
        <v>0</v>
      </c>
      <c r="O10" s="37"/>
      <c r="P10" s="300">
        <f>SUM(P12:P57)</f>
        <v>0</v>
      </c>
      <c r="Q10" s="37"/>
      <c r="R10" s="37"/>
    </row>
    <row r="11" spans="3:19" s="38" customFormat="1" ht="58.2" customHeight="1" thickBot="1" x14ac:dyDescent="0.35">
      <c r="C11" s="179" t="s">
        <v>279</v>
      </c>
      <c r="D11" s="178" t="s">
        <v>270</v>
      </c>
      <c r="E11" s="172" t="s">
        <v>205</v>
      </c>
      <c r="F11" s="173" t="s">
        <v>271</v>
      </c>
      <c r="G11" s="173" t="s">
        <v>272</v>
      </c>
      <c r="H11" s="174" t="s">
        <v>273</v>
      </c>
      <c r="I11" s="172" t="s">
        <v>207</v>
      </c>
      <c r="J11" s="172" t="s">
        <v>250</v>
      </c>
      <c r="K11" s="172" t="s">
        <v>251</v>
      </c>
      <c r="L11" s="175" t="s">
        <v>274</v>
      </c>
      <c r="M11" s="176" t="s">
        <v>208</v>
      </c>
      <c r="N11" s="172" t="s">
        <v>275</v>
      </c>
      <c r="O11" s="172" t="s">
        <v>276</v>
      </c>
      <c r="P11" s="172" t="s">
        <v>210</v>
      </c>
      <c r="Q11" s="172" t="s">
        <v>277</v>
      </c>
      <c r="R11" s="173" t="s">
        <v>278</v>
      </c>
      <c r="S11" s="177" t="s">
        <v>6</v>
      </c>
    </row>
    <row r="12" spans="3:19" x14ac:dyDescent="0.25">
      <c r="C12" s="368"/>
      <c r="D12" s="369"/>
      <c r="E12" s="370"/>
      <c r="F12" s="371"/>
      <c r="G12" s="371"/>
      <c r="H12" s="371"/>
      <c r="I12" s="370"/>
      <c r="J12" s="370"/>
      <c r="K12" s="372"/>
      <c r="L12" s="373"/>
      <c r="M12" s="374"/>
      <c r="N12" s="375"/>
      <c r="O12" s="375"/>
      <c r="P12" s="374"/>
      <c r="Q12" s="373"/>
      <c r="R12" s="373"/>
      <c r="S12" s="376"/>
    </row>
    <row r="13" spans="3:19" x14ac:dyDescent="0.25">
      <c r="C13" s="377"/>
      <c r="D13" s="378"/>
      <c r="E13" s="375"/>
      <c r="F13" s="379"/>
      <c r="G13" s="379"/>
      <c r="H13" s="379"/>
      <c r="I13" s="375"/>
      <c r="J13" s="375"/>
      <c r="K13" s="380"/>
      <c r="L13" s="381"/>
      <c r="M13" s="382"/>
      <c r="N13" s="375"/>
      <c r="O13" s="375"/>
      <c r="P13" s="382"/>
      <c r="Q13" s="375"/>
      <c r="R13" s="379"/>
      <c r="S13" s="383"/>
    </row>
    <row r="14" spans="3:19" x14ac:dyDescent="0.25">
      <c r="C14" s="377"/>
      <c r="D14" s="378"/>
      <c r="E14" s="375"/>
      <c r="F14" s="379"/>
      <c r="G14" s="379"/>
      <c r="H14" s="379"/>
      <c r="I14" s="375"/>
      <c r="J14" s="375"/>
      <c r="K14" s="380"/>
      <c r="L14" s="381"/>
      <c r="M14" s="382"/>
      <c r="N14" s="375"/>
      <c r="O14" s="375"/>
      <c r="P14" s="382"/>
      <c r="Q14" s="375"/>
      <c r="R14" s="379"/>
      <c r="S14" s="383"/>
    </row>
    <row r="15" spans="3:19" x14ac:dyDescent="0.25">
      <c r="C15" s="377"/>
      <c r="D15" s="378"/>
      <c r="E15" s="375"/>
      <c r="F15" s="379"/>
      <c r="G15" s="379"/>
      <c r="H15" s="379"/>
      <c r="I15" s="375"/>
      <c r="J15" s="375"/>
      <c r="K15" s="380"/>
      <c r="L15" s="381"/>
      <c r="M15" s="382"/>
      <c r="N15" s="375"/>
      <c r="O15" s="375"/>
      <c r="P15" s="382"/>
      <c r="Q15" s="375"/>
      <c r="R15" s="379"/>
      <c r="S15" s="383"/>
    </row>
    <row r="16" spans="3:19" x14ac:dyDescent="0.25">
      <c r="C16" s="377"/>
      <c r="D16" s="378"/>
      <c r="E16" s="375"/>
      <c r="F16" s="379"/>
      <c r="G16" s="379"/>
      <c r="H16" s="379"/>
      <c r="I16" s="375"/>
      <c r="J16" s="375"/>
      <c r="K16" s="380"/>
      <c r="L16" s="381"/>
      <c r="M16" s="382"/>
      <c r="N16" s="375"/>
      <c r="O16" s="375"/>
      <c r="P16" s="382"/>
      <c r="Q16" s="375"/>
      <c r="R16" s="379"/>
      <c r="S16" s="383"/>
    </row>
    <row r="17" spans="3:19" x14ac:dyDescent="0.25">
      <c r="C17" s="377"/>
      <c r="D17" s="378"/>
      <c r="E17" s="375"/>
      <c r="F17" s="379"/>
      <c r="G17" s="379"/>
      <c r="H17" s="379"/>
      <c r="I17" s="375"/>
      <c r="J17" s="375"/>
      <c r="K17" s="380"/>
      <c r="L17" s="381"/>
      <c r="M17" s="382"/>
      <c r="N17" s="375"/>
      <c r="O17" s="375"/>
      <c r="P17" s="382"/>
      <c r="Q17" s="375"/>
      <c r="R17" s="379"/>
      <c r="S17" s="383"/>
    </row>
    <row r="18" spans="3:19" x14ac:dyDescent="0.25">
      <c r="C18" s="377"/>
      <c r="D18" s="378"/>
      <c r="E18" s="375"/>
      <c r="F18" s="379"/>
      <c r="G18" s="379"/>
      <c r="H18" s="379"/>
      <c r="I18" s="375"/>
      <c r="J18" s="375"/>
      <c r="K18" s="380"/>
      <c r="L18" s="381"/>
      <c r="M18" s="382"/>
      <c r="N18" s="375"/>
      <c r="O18" s="375"/>
      <c r="P18" s="382"/>
      <c r="Q18" s="375"/>
      <c r="R18" s="379"/>
      <c r="S18" s="383"/>
    </row>
    <row r="19" spans="3:19" x14ac:dyDescent="0.25">
      <c r="C19" s="377"/>
      <c r="D19" s="378"/>
      <c r="E19" s="375"/>
      <c r="F19" s="379"/>
      <c r="G19" s="379"/>
      <c r="H19" s="379"/>
      <c r="I19" s="375"/>
      <c r="J19" s="375"/>
      <c r="K19" s="380"/>
      <c r="L19" s="381"/>
      <c r="M19" s="382"/>
      <c r="N19" s="375"/>
      <c r="O19" s="375"/>
      <c r="P19" s="382"/>
      <c r="Q19" s="375"/>
      <c r="R19" s="379"/>
      <c r="S19" s="383"/>
    </row>
    <row r="20" spans="3:19" x14ac:dyDescent="0.25">
      <c r="C20" s="377"/>
      <c r="D20" s="378"/>
      <c r="E20" s="375"/>
      <c r="F20" s="379"/>
      <c r="G20" s="379"/>
      <c r="H20" s="379"/>
      <c r="I20" s="375"/>
      <c r="J20" s="375"/>
      <c r="K20" s="380"/>
      <c r="L20" s="381"/>
      <c r="M20" s="382"/>
      <c r="N20" s="375"/>
      <c r="O20" s="375"/>
      <c r="P20" s="382"/>
      <c r="Q20" s="375"/>
      <c r="R20" s="379"/>
      <c r="S20" s="383"/>
    </row>
    <row r="21" spans="3:19" x14ac:dyDescent="0.25">
      <c r="C21" s="377"/>
      <c r="D21" s="378"/>
      <c r="E21" s="375"/>
      <c r="F21" s="379"/>
      <c r="G21" s="379"/>
      <c r="H21" s="379"/>
      <c r="I21" s="375"/>
      <c r="J21" s="375"/>
      <c r="K21" s="380"/>
      <c r="L21" s="381"/>
      <c r="M21" s="382"/>
      <c r="N21" s="375"/>
      <c r="O21" s="375"/>
      <c r="P21" s="382"/>
      <c r="Q21" s="375"/>
      <c r="R21" s="379"/>
      <c r="S21" s="383"/>
    </row>
    <row r="22" spans="3:19" x14ac:dyDescent="0.25">
      <c r="C22" s="377"/>
      <c r="D22" s="378"/>
      <c r="E22" s="375"/>
      <c r="F22" s="379"/>
      <c r="G22" s="379"/>
      <c r="H22" s="379"/>
      <c r="I22" s="375"/>
      <c r="J22" s="375"/>
      <c r="K22" s="380"/>
      <c r="L22" s="381"/>
      <c r="M22" s="382"/>
      <c r="N22" s="375"/>
      <c r="O22" s="375"/>
      <c r="P22" s="382"/>
      <c r="Q22" s="375"/>
      <c r="R22" s="379"/>
      <c r="S22" s="383"/>
    </row>
    <row r="23" spans="3:19" x14ac:dyDescent="0.25">
      <c r="C23" s="377"/>
      <c r="D23" s="378"/>
      <c r="E23" s="375"/>
      <c r="F23" s="379"/>
      <c r="G23" s="379"/>
      <c r="H23" s="379"/>
      <c r="I23" s="375"/>
      <c r="J23" s="375"/>
      <c r="K23" s="380"/>
      <c r="L23" s="381"/>
      <c r="M23" s="382"/>
      <c r="N23" s="375"/>
      <c r="O23" s="375"/>
      <c r="P23" s="382"/>
      <c r="Q23" s="375"/>
      <c r="R23" s="379"/>
      <c r="S23" s="383"/>
    </row>
    <row r="24" spans="3:19" x14ac:dyDescent="0.25">
      <c r="C24" s="377"/>
      <c r="D24" s="378"/>
      <c r="E24" s="375"/>
      <c r="F24" s="379"/>
      <c r="G24" s="379"/>
      <c r="H24" s="379"/>
      <c r="I24" s="375"/>
      <c r="J24" s="375"/>
      <c r="K24" s="380"/>
      <c r="L24" s="381"/>
      <c r="M24" s="382"/>
      <c r="N24" s="375"/>
      <c r="O24" s="375"/>
      <c r="P24" s="382"/>
      <c r="Q24" s="375"/>
      <c r="R24" s="379"/>
      <c r="S24" s="383"/>
    </row>
    <row r="25" spans="3:19" x14ac:dyDescent="0.25">
      <c r="C25" s="377"/>
      <c r="D25" s="378"/>
      <c r="E25" s="375"/>
      <c r="F25" s="379"/>
      <c r="G25" s="379"/>
      <c r="H25" s="379"/>
      <c r="I25" s="375"/>
      <c r="J25" s="375"/>
      <c r="K25" s="380"/>
      <c r="L25" s="381"/>
      <c r="M25" s="382"/>
      <c r="N25" s="375"/>
      <c r="O25" s="375"/>
      <c r="P25" s="382"/>
      <c r="Q25" s="375"/>
      <c r="R25" s="379"/>
      <c r="S25" s="383"/>
    </row>
    <row r="26" spans="3:19" x14ac:dyDescent="0.25">
      <c r="C26" s="377"/>
      <c r="D26" s="378"/>
      <c r="E26" s="375"/>
      <c r="F26" s="379"/>
      <c r="G26" s="379"/>
      <c r="H26" s="379"/>
      <c r="I26" s="375"/>
      <c r="J26" s="375"/>
      <c r="K26" s="380"/>
      <c r="L26" s="381"/>
      <c r="M26" s="382"/>
      <c r="N26" s="375"/>
      <c r="O26" s="375"/>
      <c r="P26" s="382"/>
      <c r="Q26" s="375"/>
      <c r="R26" s="379"/>
      <c r="S26" s="383"/>
    </row>
    <row r="27" spans="3:19" x14ac:dyDescent="0.25">
      <c r="C27" s="377"/>
      <c r="D27" s="378"/>
      <c r="E27" s="375"/>
      <c r="F27" s="379"/>
      <c r="G27" s="379"/>
      <c r="H27" s="379"/>
      <c r="I27" s="375"/>
      <c r="J27" s="375"/>
      <c r="K27" s="380"/>
      <c r="L27" s="381"/>
      <c r="M27" s="382"/>
      <c r="N27" s="375"/>
      <c r="O27" s="375"/>
      <c r="P27" s="382"/>
      <c r="Q27" s="375"/>
      <c r="R27" s="379"/>
      <c r="S27" s="383"/>
    </row>
    <row r="28" spans="3:19" x14ac:dyDescent="0.25">
      <c r="C28" s="377"/>
      <c r="D28" s="378"/>
      <c r="E28" s="375"/>
      <c r="F28" s="379"/>
      <c r="G28" s="379"/>
      <c r="H28" s="379"/>
      <c r="I28" s="375"/>
      <c r="J28" s="375"/>
      <c r="K28" s="380"/>
      <c r="L28" s="381"/>
      <c r="M28" s="382"/>
      <c r="N28" s="375"/>
      <c r="O28" s="375"/>
      <c r="P28" s="382"/>
      <c r="Q28" s="375"/>
      <c r="R28" s="379"/>
      <c r="S28" s="383"/>
    </row>
    <row r="29" spans="3:19" x14ac:dyDescent="0.25">
      <c r="C29" s="377"/>
      <c r="D29" s="378"/>
      <c r="E29" s="375"/>
      <c r="F29" s="379"/>
      <c r="G29" s="379"/>
      <c r="H29" s="379"/>
      <c r="I29" s="375"/>
      <c r="J29" s="375"/>
      <c r="K29" s="380"/>
      <c r="L29" s="381"/>
      <c r="M29" s="382"/>
      <c r="N29" s="375"/>
      <c r="O29" s="375"/>
      <c r="P29" s="382"/>
      <c r="Q29" s="375"/>
      <c r="R29" s="379"/>
      <c r="S29" s="383"/>
    </row>
    <row r="30" spans="3:19" x14ac:dyDescent="0.25">
      <c r="C30" s="377"/>
      <c r="D30" s="378"/>
      <c r="E30" s="375"/>
      <c r="F30" s="379"/>
      <c r="G30" s="379"/>
      <c r="H30" s="379"/>
      <c r="I30" s="375"/>
      <c r="J30" s="375"/>
      <c r="K30" s="380"/>
      <c r="L30" s="381"/>
      <c r="M30" s="382"/>
      <c r="N30" s="375"/>
      <c r="O30" s="375"/>
      <c r="P30" s="382"/>
      <c r="Q30" s="375"/>
      <c r="R30" s="379"/>
      <c r="S30" s="383"/>
    </row>
    <row r="31" spans="3:19" x14ac:dyDescent="0.25">
      <c r="C31" s="377"/>
      <c r="D31" s="378"/>
      <c r="E31" s="375"/>
      <c r="F31" s="379"/>
      <c r="G31" s="379"/>
      <c r="H31" s="379"/>
      <c r="I31" s="375"/>
      <c r="J31" s="375"/>
      <c r="K31" s="380"/>
      <c r="L31" s="381"/>
      <c r="M31" s="382"/>
      <c r="N31" s="375"/>
      <c r="O31" s="375"/>
      <c r="P31" s="382"/>
      <c r="Q31" s="375"/>
      <c r="R31" s="379"/>
      <c r="S31" s="383"/>
    </row>
    <row r="32" spans="3:19" x14ac:dyDescent="0.25">
      <c r="C32" s="377"/>
      <c r="D32" s="378"/>
      <c r="E32" s="375"/>
      <c r="F32" s="379"/>
      <c r="G32" s="379"/>
      <c r="H32" s="379"/>
      <c r="I32" s="375"/>
      <c r="J32" s="375"/>
      <c r="K32" s="380"/>
      <c r="L32" s="381"/>
      <c r="M32" s="382"/>
      <c r="N32" s="375"/>
      <c r="O32" s="375"/>
      <c r="P32" s="382"/>
      <c r="Q32" s="375"/>
      <c r="R32" s="379"/>
      <c r="S32" s="383"/>
    </row>
    <row r="33" spans="3:19" x14ac:dyDescent="0.25">
      <c r="C33" s="377"/>
      <c r="D33" s="378"/>
      <c r="E33" s="375"/>
      <c r="F33" s="379"/>
      <c r="G33" s="379"/>
      <c r="H33" s="379"/>
      <c r="I33" s="375"/>
      <c r="J33" s="375"/>
      <c r="K33" s="380"/>
      <c r="L33" s="381"/>
      <c r="M33" s="382"/>
      <c r="N33" s="375"/>
      <c r="O33" s="375"/>
      <c r="P33" s="382"/>
      <c r="Q33" s="375"/>
      <c r="R33" s="379"/>
      <c r="S33" s="383"/>
    </row>
    <row r="34" spans="3:19" x14ac:dyDescent="0.25">
      <c r="C34" s="377"/>
      <c r="D34" s="378"/>
      <c r="E34" s="375"/>
      <c r="F34" s="379"/>
      <c r="G34" s="379"/>
      <c r="H34" s="379"/>
      <c r="I34" s="375"/>
      <c r="J34" s="375"/>
      <c r="K34" s="380"/>
      <c r="L34" s="381"/>
      <c r="M34" s="382"/>
      <c r="N34" s="375"/>
      <c r="O34" s="375"/>
      <c r="P34" s="382"/>
      <c r="Q34" s="375"/>
      <c r="R34" s="379"/>
      <c r="S34" s="383"/>
    </row>
    <row r="35" spans="3:19" x14ac:dyDescent="0.25">
      <c r="C35" s="377"/>
      <c r="D35" s="378"/>
      <c r="E35" s="375"/>
      <c r="F35" s="379"/>
      <c r="G35" s="379"/>
      <c r="H35" s="379"/>
      <c r="I35" s="375"/>
      <c r="J35" s="375"/>
      <c r="K35" s="380"/>
      <c r="L35" s="381"/>
      <c r="M35" s="382"/>
      <c r="N35" s="375"/>
      <c r="O35" s="375"/>
      <c r="P35" s="382"/>
      <c r="Q35" s="375"/>
      <c r="R35" s="379"/>
      <c r="S35" s="383"/>
    </row>
    <row r="36" spans="3:19" x14ac:dyDescent="0.25">
      <c r="C36" s="377"/>
      <c r="D36" s="378"/>
      <c r="E36" s="375"/>
      <c r="F36" s="379"/>
      <c r="G36" s="379"/>
      <c r="H36" s="379"/>
      <c r="I36" s="375"/>
      <c r="J36" s="375"/>
      <c r="K36" s="380"/>
      <c r="L36" s="381"/>
      <c r="M36" s="382"/>
      <c r="N36" s="375"/>
      <c r="O36" s="375"/>
      <c r="P36" s="382"/>
      <c r="Q36" s="375"/>
      <c r="R36" s="379"/>
      <c r="S36" s="383"/>
    </row>
    <row r="37" spans="3:19" x14ac:dyDescent="0.25">
      <c r="C37" s="377"/>
      <c r="D37" s="378"/>
      <c r="E37" s="375"/>
      <c r="F37" s="379"/>
      <c r="G37" s="379"/>
      <c r="H37" s="379"/>
      <c r="I37" s="375"/>
      <c r="J37" s="375"/>
      <c r="K37" s="380"/>
      <c r="L37" s="381"/>
      <c r="M37" s="382"/>
      <c r="N37" s="375"/>
      <c r="O37" s="375"/>
      <c r="P37" s="382"/>
      <c r="Q37" s="375"/>
      <c r="R37" s="379"/>
      <c r="S37" s="383"/>
    </row>
    <row r="38" spans="3:19" x14ac:dyDescent="0.25">
      <c r="C38" s="377"/>
      <c r="D38" s="378"/>
      <c r="E38" s="375"/>
      <c r="F38" s="379"/>
      <c r="G38" s="379"/>
      <c r="H38" s="379"/>
      <c r="I38" s="375"/>
      <c r="J38" s="375"/>
      <c r="K38" s="380"/>
      <c r="L38" s="381"/>
      <c r="M38" s="382"/>
      <c r="N38" s="375"/>
      <c r="O38" s="375"/>
      <c r="P38" s="382"/>
      <c r="Q38" s="375"/>
      <c r="R38" s="379"/>
      <c r="S38" s="383"/>
    </row>
    <row r="39" spans="3:19" x14ac:dyDescent="0.25">
      <c r="C39" s="377"/>
      <c r="D39" s="378"/>
      <c r="E39" s="375"/>
      <c r="F39" s="379"/>
      <c r="G39" s="379"/>
      <c r="H39" s="379"/>
      <c r="I39" s="375"/>
      <c r="J39" s="375"/>
      <c r="K39" s="380"/>
      <c r="L39" s="381"/>
      <c r="M39" s="382"/>
      <c r="N39" s="375"/>
      <c r="O39" s="375"/>
      <c r="P39" s="382"/>
      <c r="Q39" s="375"/>
      <c r="R39" s="379"/>
      <c r="S39" s="383"/>
    </row>
    <row r="40" spans="3:19" x14ac:dyDescent="0.25">
      <c r="C40" s="377"/>
      <c r="D40" s="378"/>
      <c r="E40" s="375"/>
      <c r="F40" s="379"/>
      <c r="G40" s="379"/>
      <c r="H40" s="379"/>
      <c r="I40" s="375"/>
      <c r="J40" s="375"/>
      <c r="K40" s="380"/>
      <c r="L40" s="381"/>
      <c r="M40" s="382"/>
      <c r="N40" s="375"/>
      <c r="O40" s="375"/>
      <c r="P40" s="382"/>
      <c r="Q40" s="375"/>
      <c r="R40" s="379"/>
      <c r="S40" s="383"/>
    </row>
    <row r="41" spans="3:19" x14ac:dyDescent="0.25">
      <c r="C41" s="377"/>
      <c r="D41" s="378"/>
      <c r="E41" s="375"/>
      <c r="F41" s="379"/>
      <c r="G41" s="379"/>
      <c r="H41" s="379"/>
      <c r="I41" s="375"/>
      <c r="J41" s="375"/>
      <c r="K41" s="380"/>
      <c r="L41" s="381"/>
      <c r="M41" s="382"/>
      <c r="N41" s="375"/>
      <c r="O41" s="375"/>
      <c r="P41" s="382"/>
      <c r="Q41" s="375"/>
      <c r="R41" s="379"/>
      <c r="S41" s="383"/>
    </row>
    <row r="42" spans="3:19" x14ac:dyDescent="0.25">
      <c r="C42" s="377"/>
      <c r="D42" s="378"/>
      <c r="E42" s="375"/>
      <c r="F42" s="379"/>
      <c r="G42" s="379"/>
      <c r="H42" s="379"/>
      <c r="I42" s="375"/>
      <c r="J42" s="375"/>
      <c r="K42" s="380"/>
      <c r="L42" s="381"/>
      <c r="M42" s="382"/>
      <c r="N42" s="375"/>
      <c r="O42" s="375"/>
      <c r="P42" s="382"/>
      <c r="Q42" s="375"/>
      <c r="R42" s="379"/>
      <c r="S42" s="383"/>
    </row>
    <row r="43" spans="3:19" x14ac:dyDescent="0.25">
      <c r="C43" s="377"/>
      <c r="D43" s="378"/>
      <c r="E43" s="375"/>
      <c r="F43" s="379"/>
      <c r="G43" s="379"/>
      <c r="H43" s="379"/>
      <c r="I43" s="375"/>
      <c r="J43" s="375"/>
      <c r="K43" s="380"/>
      <c r="L43" s="381"/>
      <c r="M43" s="382"/>
      <c r="N43" s="375"/>
      <c r="O43" s="375"/>
      <c r="P43" s="382"/>
      <c r="Q43" s="375"/>
      <c r="R43" s="379"/>
      <c r="S43" s="383"/>
    </row>
    <row r="44" spans="3:19" x14ac:dyDescent="0.25">
      <c r="C44" s="377"/>
      <c r="D44" s="378"/>
      <c r="E44" s="375"/>
      <c r="F44" s="379"/>
      <c r="G44" s="379"/>
      <c r="H44" s="379"/>
      <c r="I44" s="375"/>
      <c r="J44" s="375"/>
      <c r="K44" s="380"/>
      <c r="L44" s="381"/>
      <c r="M44" s="382"/>
      <c r="N44" s="375"/>
      <c r="O44" s="375"/>
      <c r="P44" s="382"/>
      <c r="Q44" s="375"/>
      <c r="R44" s="379"/>
      <c r="S44" s="383"/>
    </row>
    <row r="45" spans="3:19" x14ac:dyDescent="0.25">
      <c r="C45" s="377"/>
      <c r="D45" s="378"/>
      <c r="E45" s="375"/>
      <c r="F45" s="379"/>
      <c r="G45" s="379"/>
      <c r="H45" s="379"/>
      <c r="I45" s="375"/>
      <c r="J45" s="375"/>
      <c r="K45" s="380"/>
      <c r="L45" s="381"/>
      <c r="M45" s="382"/>
      <c r="N45" s="375"/>
      <c r="O45" s="375"/>
      <c r="P45" s="382"/>
      <c r="Q45" s="375"/>
      <c r="R45" s="379"/>
      <c r="S45" s="383"/>
    </row>
    <row r="46" spans="3:19" x14ac:dyDescent="0.25">
      <c r="C46" s="377"/>
      <c r="D46" s="378"/>
      <c r="E46" s="375"/>
      <c r="F46" s="379"/>
      <c r="G46" s="379"/>
      <c r="H46" s="379"/>
      <c r="I46" s="375"/>
      <c r="J46" s="375"/>
      <c r="K46" s="380"/>
      <c r="L46" s="381"/>
      <c r="M46" s="382"/>
      <c r="N46" s="375"/>
      <c r="O46" s="375"/>
      <c r="P46" s="382"/>
      <c r="Q46" s="375"/>
      <c r="R46" s="379"/>
      <c r="S46" s="383"/>
    </row>
    <row r="47" spans="3:19" x14ac:dyDescent="0.25">
      <c r="C47" s="377"/>
      <c r="D47" s="378"/>
      <c r="E47" s="375"/>
      <c r="F47" s="379"/>
      <c r="G47" s="379"/>
      <c r="H47" s="379"/>
      <c r="I47" s="375"/>
      <c r="J47" s="375"/>
      <c r="K47" s="380"/>
      <c r="L47" s="381"/>
      <c r="M47" s="382"/>
      <c r="N47" s="375"/>
      <c r="O47" s="375"/>
      <c r="P47" s="382"/>
      <c r="Q47" s="375"/>
      <c r="R47" s="379"/>
      <c r="S47" s="383"/>
    </row>
    <row r="48" spans="3:19" x14ac:dyDescent="0.25">
      <c r="C48" s="377"/>
      <c r="D48" s="378"/>
      <c r="E48" s="375"/>
      <c r="F48" s="379"/>
      <c r="G48" s="379"/>
      <c r="H48" s="379"/>
      <c r="I48" s="375"/>
      <c r="J48" s="375"/>
      <c r="K48" s="380"/>
      <c r="L48" s="381"/>
      <c r="M48" s="382"/>
      <c r="N48" s="375"/>
      <c r="O48" s="375"/>
      <c r="P48" s="382"/>
      <c r="Q48" s="375"/>
      <c r="R48" s="379"/>
      <c r="S48" s="383"/>
    </row>
    <row r="49" spans="3:19" x14ac:dyDescent="0.25">
      <c r="C49" s="377"/>
      <c r="D49" s="378"/>
      <c r="E49" s="375"/>
      <c r="F49" s="379"/>
      <c r="G49" s="379"/>
      <c r="H49" s="379"/>
      <c r="I49" s="375"/>
      <c r="J49" s="375"/>
      <c r="K49" s="380"/>
      <c r="L49" s="381"/>
      <c r="M49" s="382"/>
      <c r="N49" s="375"/>
      <c r="O49" s="375"/>
      <c r="P49" s="382"/>
      <c r="Q49" s="375"/>
      <c r="R49" s="379"/>
      <c r="S49" s="383"/>
    </row>
    <row r="50" spans="3:19" x14ac:dyDescent="0.25">
      <c r="C50" s="377"/>
      <c r="D50" s="378"/>
      <c r="E50" s="375"/>
      <c r="F50" s="379"/>
      <c r="G50" s="379"/>
      <c r="H50" s="379"/>
      <c r="I50" s="375"/>
      <c r="J50" s="375"/>
      <c r="K50" s="380"/>
      <c r="L50" s="381"/>
      <c r="M50" s="382"/>
      <c r="N50" s="375"/>
      <c r="O50" s="375"/>
      <c r="P50" s="382"/>
      <c r="Q50" s="375"/>
      <c r="R50" s="379"/>
      <c r="S50" s="383"/>
    </row>
    <row r="51" spans="3:19" x14ac:dyDescent="0.25">
      <c r="C51" s="377"/>
      <c r="D51" s="378"/>
      <c r="E51" s="375"/>
      <c r="F51" s="379"/>
      <c r="G51" s="379"/>
      <c r="H51" s="379"/>
      <c r="I51" s="375"/>
      <c r="J51" s="375"/>
      <c r="K51" s="380"/>
      <c r="L51" s="381"/>
      <c r="M51" s="382"/>
      <c r="N51" s="375"/>
      <c r="O51" s="375"/>
      <c r="P51" s="382"/>
      <c r="Q51" s="375"/>
      <c r="R51" s="379"/>
      <c r="S51" s="383"/>
    </row>
    <row r="52" spans="3:19" x14ac:dyDescent="0.25">
      <c r="C52" s="377"/>
      <c r="D52" s="378"/>
      <c r="E52" s="375"/>
      <c r="F52" s="379"/>
      <c r="G52" s="379"/>
      <c r="H52" s="379"/>
      <c r="I52" s="375"/>
      <c r="J52" s="375"/>
      <c r="K52" s="380"/>
      <c r="L52" s="381"/>
      <c r="M52" s="382"/>
      <c r="N52" s="375"/>
      <c r="O52" s="375"/>
      <c r="P52" s="382"/>
      <c r="Q52" s="375"/>
      <c r="R52" s="379"/>
      <c r="S52" s="383"/>
    </row>
    <row r="53" spans="3:19" x14ac:dyDescent="0.25">
      <c r="C53" s="377"/>
      <c r="D53" s="378"/>
      <c r="E53" s="375"/>
      <c r="F53" s="379"/>
      <c r="G53" s="379"/>
      <c r="H53" s="379"/>
      <c r="I53" s="375"/>
      <c r="J53" s="375"/>
      <c r="K53" s="380"/>
      <c r="L53" s="381"/>
      <c r="M53" s="382"/>
      <c r="N53" s="375"/>
      <c r="O53" s="375"/>
      <c r="P53" s="382"/>
      <c r="Q53" s="375"/>
      <c r="R53" s="379"/>
      <c r="S53" s="383"/>
    </row>
    <row r="54" spans="3:19" x14ac:dyDescent="0.25">
      <c r="C54" s="377"/>
      <c r="D54" s="378"/>
      <c r="E54" s="375"/>
      <c r="F54" s="379"/>
      <c r="G54" s="379"/>
      <c r="H54" s="379"/>
      <c r="I54" s="375"/>
      <c r="J54" s="375"/>
      <c r="K54" s="380"/>
      <c r="L54" s="381"/>
      <c r="M54" s="382"/>
      <c r="N54" s="375"/>
      <c r="O54" s="375"/>
      <c r="P54" s="382"/>
      <c r="Q54" s="375"/>
      <c r="R54" s="379"/>
      <c r="S54" s="383"/>
    </row>
    <row r="55" spans="3:19" x14ac:dyDescent="0.25">
      <c r="C55" s="377"/>
      <c r="D55" s="378"/>
      <c r="E55" s="375"/>
      <c r="F55" s="379"/>
      <c r="G55" s="379"/>
      <c r="H55" s="379"/>
      <c r="I55" s="375"/>
      <c r="J55" s="375"/>
      <c r="K55" s="380"/>
      <c r="L55" s="381"/>
      <c r="M55" s="382"/>
      <c r="N55" s="375"/>
      <c r="O55" s="375"/>
      <c r="P55" s="382"/>
      <c r="Q55" s="375"/>
      <c r="R55" s="379"/>
      <c r="S55" s="383"/>
    </row>
    <row r="56" spans="3:19" x14ac:dyDescent="0.25">
      <c r="C56" s="377"/>
      <c r="D56" s="378"/>
      <c r="E56" s="375"/>
      <c r="F56" s="379"/>
      <c r="G56" s="379"/>
      <c r="H56" s="379"/>
      <c r="I56" s="375"/>
      <c r="J56" s="375"/>
      <c r="K56" s="380"/>
      <c r="L56" s="381"/>
      <c r="M56" s="382"/>
      <c r="N56" s="337"/>
      <c r="O56" s="375"/>
      <c r="P56" s="382"/>
      <c r="Q56" s="375"/>
      <c r="R56" s="379"/>
      <c r="S56" s="383"/>
    </row>
    <row r="57" spans="3:19" x14ac:dyDescent="0.25">
      <c r="C57" s="377"/>
      <c r="D57" s="378"/>
      <c r="E57" s="375"/>
      <c r="F57" s="379"/>
      <c r="G57" s="379"/>
      <c r="H57" s="384"/>
      <c r="I57" s="375"/>
      <c r="J57" s="375"/>
      <c r="K57" s="380"/>
      <c r="L57" s="381"/>
      <c r="M57" s="382"/>
      <c r="N57" s="337"/>
      <c r="O57" s="375"/>
      <c r="P57" s="382"/>
      <c r="Q57" s="375"/>
      <c r="R57" s="379"/>
      <c r="S57" s="383"/>
    </row>
    <row r="58" spans="3:19" ht="14.4" thickBot="1" x14ac:dyDescent="0.3">
      <c r="C58" s="385"/>
      <c r="D58" s="386"/>
      <c r="E58" s="386"/>
      <c r="F58" s="386"/>
      <c r="G58" s="386"/>
      <c r="H58" s="386"/>
      <c r="I58" s="386"/>
      <c r="J58" s="386"/>
      <c r="K58" s="387"/>
      <c r="L58" s="388"/>
      <c r="M58" s="389"/>
      <c r="N58" s="386"/>
      <c r="O58" s="386"/>
      <c r="P58" s="389"/>
      <c r="Q58" s="386"/>
      <c r="R58" s="386"/>
      <c r="S58" s="390"/>
    </row>
    <row r="60" spans="3:19" x14ac:dyDescent="0.25">
      <c r="C60" s="22"/>
      <c r="D60" s="22"/>
      <c r="R60" s="23"/>
    </row>
    <row r="61" spans="3:19" x14ac:dyDescent="0.25">
      <c r="R61" s="24"/>
    </row>
  </sheetData>
  <sheetProtection algorithmName="SHA-512" hashValue="MCQ5GjwqwwJ05fmfvVHscsP0H/JdnqI/1n+Yufk0lv4/+A2HHWyaE2LERhFqeiHf4Whs7mqFlfnljz/ouBjd3A==" saltValue="XMDgb3RQaIRHbXSGwgPhyg==" spinCount="100000" sheet="1" selectLockedCells="1"/>
  <mergeCells count="5">
    <mergeCell ref="C7:D7"/>
    <mergeCell ref="C8:D8"/>
    <mergeCell ref="C9:D9"/>
    <mergeCell ref="E9:F9"/>
    <mergeCell ref="C5:E5"/>
  </mergeCells>
  <conditionalFormatting sqref="N12:N55 N58 M59:M101">
    <cfRule type="cellIs" dxfId="3" priority="1" operator="equal">
      <formula>"Approved"</formula>
    </cfRule>
    <cfRule type="cellIs" dxfId="2" priority="2" operator="equal">
      <formula>"Pending"</formula>
    </cfRule>
    <cfRule type="cellIs" dxfId="1" priority="3" operator="equal">
      <formula>"Superseded"</formula>
    </cfRule>
    <cfRule type="cellIs" dxfId="0" priority="4" operator="equal">
      <formula>"Rejected"</formula>
    </cfRule>
  </conditionalFormatting>
  <dataValidations count="1">
    <dataValidation type="list" allowBlank="1" showInputMessage="1" showErrorMessage="1" sqref="M58 J58:K58" xr:uid="{F532FA57-4B03-4982-8DDA-ADE2A6E2AC30}">
      <formula1>#REF!</formula1>
    </dataValidation>
  </dataValidations>
  <pageMargins left="0.7" right="0.7" top="0.75" bottom="0.75" header="0.3" footer="0.3"/>
  <pageSetup paperSize="3" scale="61" orientation="landscape" verticalDpi="1200"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DB7BE30C-126E-43CD-96C8-37357220E58D}">
          <x14:formula1>
            <xm:f>'Data Validation'!$A$26:$A$28</xm:f>
          </x14:formula1>
          <xm:sqref>D12:D58</xm:sqref>
        </x14:dataValidation>
        <x14:dataValidation type="list" allowBlank="1" showInputMessage="1" showErrorMessage="1" xr:uid="{EDBB954D-1DCE-4FCA-BB2B-E6A31789ACDB}">
          <x14:formula1>
            <xm:f>'Data Validation'!$B$26:$B$32</xm:f>
          </x14:formula1>
          <xm:sqref>G12:G57</xm:sqref>
        </x14:dataValidation>
        <x14:dataValidation type="list" allowBlank="1" showInputMessage="1" showErrorMessage="1" xr:uid="{BB8AF572-5A8D-4D56-8613-2D27E9D22688}">
          <x14:formula1>
            <xm:f>'Data Validation'!$D$26:$D$31</xm:f>
          </x14:formula1>
          <xm:sqref>H12:H57</xm:sqref>
        </x14:dataValidation>
        <x14:dataValidation type="list" allowBlank="1" showInputMessage="1" showErrorMessage="1" xr:uid="{7F2E7E5F-F6BC-467D-A398-D4D2038C006E}">
          <x14:formula1>
            <xm:f>'Data Validation'!$C$26:$C$33</xm:f>
          </x14:formula1>
          <xm:sqref>F12:F58</xm:sqref>
        </x14:dataValidation>
        <x14:dataValidation type="list" allowBlank="1" showInputMessage="1" showErrorMessage="1" xr:uid="{425474A4-0FF5-46ED-8A36-1A8B1E576821}">
          <x14:formula1>
            <xm:f>'Data Validation'!$F$26:$F$30</xm:f>
          </x14:formula1>
          <xm:sqref>N12:N57</xm:sqref>
        </x14:dataValidation>
        <x14:dataValidation type="list" allowBlank="1" showInputMessage="1" showErrorMessage="1" xr:uid="{20E19DAF-5598-4F43-AEF6-A18F9BEFF478}">
          <x14:formula1>
            <xm:f>'Data Validation'!$E$26:$E$31</xm:f>
          </x14:formula1>
          <xm:sqref>O12:O57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E2664-C384-4E1B-8010-8B8705627008}">
  <sheetPr>
    <tabColor rgb="FFA6A6A6"/>
  </sheetPr>
  <dimension ref="A2:G33"/>
  <sheetViews>
    <sheetView zoomScale="136" workbookViewId="0">
      <selection activeCell="A8" sqref="A8"/>
    </sheetView>
  </sheetViews>
  <sheetFormatPr defaultRowHeight="14.4" x14ac:dyDescent="0.3"/>
  <cols>
    <col min="1" max="1" width="23.33203125" customWidth="1"/>
    <col min="2" max="2" width="15.33203125" customWidth="1"/>
    <col min="3" max="3" width="21.6640625" customWidth="1"/>
    <col min="4" max="4" width="22.33203125" customWidth="1"/>
    <col min="5" max="5" width="13.33203125" bestFit="1" customWidth="1"/>
    <col min="6" max="6" width="15.33203125" bestFit="1" customWidth="1"/>
  </cols>
  <sheetData>
    <row r="2" spans="1:6" x14ac:dyDescent="0.3">
      <c r="A2" s="1" t="s">
        <v>226</v>
      </c>
      <c r="F2" s="16" t="s">
        <v>319</v>
      </c>
    </row>
    <row r="3" spans="1:6" x14ac:dyDescent="0.3">
      <c r="F3" s="17" t="s">
        <v>72</v>
      </c>
    </row>
    <row r="4" spans="1:6" x14ac:dyDescent="0.3">
      <c r="A4" s="16" t="s">
        <v>181</v>
      </c>
      <c r="F4" s="17" t="s">
        <v>73</v>
      </c>
    </row>
    <row r="5" spans="1:6" x14ac:dyDescent="0.3">
      <c r="A5" s="17" t="s">
        <v>320</v>
      </c>
      <c r="F5" s="17" t="s">
        <v>74</v>
      </c>
    </row>
    <row r="6" spans="1:6" x14ac:dyDescent="0.3">
      <c r="A6" s="17" t="s">
        <v>321</v>
      </c>
      <c r="F6" s="17" t="s">
        <v>75</v>
      </c>
    </row>
    <row r="7" spans="1:6" x14ac:dyDescent="0.3">
      <c r="A7" s="17" t="s">
        <v>322</v>
      </c>
      <c r="F7" s="17" t="s">
        <v>314</v>
      </c>
    </row>
    <row r="8" spans="1:6" x14ac:dyDescent="0.3">
      <c r="F8" s="17" t="s">
        <v>76</v>
      </c>
    </row>
    <row r="9" spans="1:6" x14ac:dyDescent="0.3">
      <c r="A9" s="1" t="s">
        <v>224</v>
      </c>
      <c r="F9" s="17" t="s">
        <v>77</v>
      </c>
    </row>
    <row r="10" spans="1:6" x14ac:dyDescent="0.3">
      <c r="F10" s="17" t="s">
        <v>78</v>
      </c>
    </row>
    <row r="11" spans="1:6" s="1" customFormat="1" x14ac:dyDescent="0.3">
      <c r="A11" s="16" t="s">
        <v>145</v>
      </c>
      <c r="B11" s="16" t="s">
        <v>180</v>
      </c>
      <c r="C11" s="16" t="s">
        <v>181</v>
      </c>
      <c r="D11" s="16" t="s">
        <v>143</v>
      </c>
      <c r="F11" s="17" t="s">
        <v>81</v>
      </c>
    </row>
    <row r="12" spans="1:6" x14ac:dyDescent="0.3">
      <c r="A12" s="17" t="s">
        <v>108</v>
      </c>
      <c r="B12" s="17" t="s">
        <v>89</v>
      </c>
      <c r="C12" s="17" t="s">
        <v>182</v>
      </c>
      <c r="D12" s="17" t="s">
        <v>183</v>
      </c>
      <c r="F12" s="17" t="s">
        <v>262</v>
      </c>
    </row>
    <row r="13" spans="1:6" x14ac:dyDescent="0.3">
      <c r="A13" s="17" t="s">
        <v>107</v>
      </c>
      <c r="B13" s="17" t="s">
        <v>88</v>
      </c>
      <c r="C13" s="17" t="s">
        <v>184</v>
      </c>
      <c r="D13" s="17" t="s">
        <v>185</v>
      </c>
      <c r="F13" s="17" t="s">
        <v>267</v>
      </c>
    </row>
    <row r="14" spans="1:6" x14ac:dyDescent="0.3">
      <c r="A14" s="17" t="s">
        <v>106</v>
      </c>
      <c r="B14" s="17" t="s">
        <v>186</v>
      </c>
      <c r="C14" s="17" t="s">
        <v>187</v>
      </c>
      <c r="D14" s="17" t="s">
        <v>188</v>
      </c>
      <c r="F14" s="17" t="s">
        <v>82</v>
      </c>
    </row>
    <row r="15" spans="1:6" x14ac:dyDescent="0.3">
      <c r="A15" s="17" t="s">
        <v>189</v>
      </c>
      <c r="B15" s="17" t="s">
        <v>167</v>
      </c>
      <c r="C15" s="17" t="s">
        <v>190</v>
      </c>
      <c r="D15" s="17" t="s">
        <v>191</v>
      </c>
      <c r="F15" s="17" t="s">
        <v>83</v>
      </c>
    </row>
    <row r="16" spans="1:6" x14ac:dyDescent="0.3">
      <c r="A16" s="17" t="s">
        <v>192</v>
      </c>
      <c r="B16" s="17"/>
      <c r="C16" s="17"/>
      <c r="D16" s="17" t="s">
        <v>193</v>
      </c>
    </row>
    <row r="17" spans="1:7" x14ac:dyDescent="0.3">
      <c r="A17" s="17" t="s">
        <v>194</v>
      </c>
      <c r="B17" s="17"/>
      <c r="C17" s="17"/>
      <c r="D17" s="17" t="s">
        <v>195</v>
      </c>
    </row>
    <row r="18" spans="1:7" x14ac:dyDescent="0.3">
      <c r="A18" s="17" t="s">
        <v>196</v>
      </c>
      <c r="B18" s="17"/>
      <c r="C18" s="17"/>
      <c r="D18" s="17" t="s">
        <v>197</v>
      </c>
    </row>
    <row r="19" spans="1:7" x14ac:dyDescent="0.3">
      <c r="A19" s="17"/>
      <c r="B19" s="17"/>
      <c r="C19" s="17"/>
      <c r="D19" s="17" t="s">
        <v>198</v>
      </c>
    </row>
    <row r="20" spans="1:7" x14ac:dyDescent="0.3">
      <c r="A20" s="17"/>
      <c r="B20" s="17"/>
      <c r="C20" s="17"/>
      <c r="D20" s="17" t="s">
        <v>199</v>
      </c>
    </row>
    <row r="21" spans="1:7" x14ac:dyDescent="0.3">
      <c r="A21" s="17"/>
      <c r="B21" s="17"/>
      <c r="C21" s="17"/>
      <c r="D21" s="17" t="s">
        <v>13</v>
      </c>
    </row>
    <row r="23" spans="1:7" x14ac:dyDescent="0.3">
      <c r="A23" s="1" t="s">
        <v>225</v>
      </c>
    </row>
    <row r="25" spans="1:7" x14ac:dyDescent="0.3">
      <c r="A25" s="16" t="s">
        <v>204</v>
      </c>
      <c r="B25" s="16" t="s">
        <v>206</v>
      </c>
      <c r="C25" s="16" t="s">
        <v>237</v>
      </c>
      <c r="D25" s="16" t="s">
        <v>245</v>
      </c>
      <c r="E25" s="16" t="s">
        <v>209</v>
      </c>
      <c r="F25" s="16" t="s">
        <v>246</v>
      </c>
    </row>
    <row r="26" spans="1:7" ht="28.8" x14ac:dyDescent="0.3">
      <c r="A26" s="26" t="s">
        <v>211</v>
      </c>
      <c r="B26" s="26" t="s">
        <v>108</v>
      </c>
      <c r="C26" s="26" t="s">
        <v>183</v>
      </c>
      <c r="D26" s="26" t="s">
        <v>212</v>
      </c>
      <c r="E26" s="26" t="s">
        <v>228</v>
      </c>
      <c r="F26" s="17" t="s">
        <v>89</v>
      </c>
    </row>
    <row r="27" spans="1:7" ht="28.8" x14ac:dyDescent="0.3">
      <c r="A27" s="26" t="s">
        <v>214</v>
      </c>
      <c r="B27" s="26" t="s">
        <v>107</v>
      </c>
      <c r="C27" s="26" t="s">
        <v>185</v>
      </c>
      <c r="D27" s="26" t="s">
        <v>215</v>
      </c>
      <c r="E27" s="26" t="s">
        <v>213</v>
      </c>
      <c r="F27" s="17" t="s">
        <v>88</v>
      </c>
    </row>
    <row r="28" spans="1:7" x14ac:dyDescent="0.3">
      <c r="A28" s="26" t="s">
        <v>217</v>
      </c>
      <c r="B28" s="26" t="s">
        <v>106</v>
      </c>
      <c r="C28" s="26" t="s">
        <v>188</v>
      </c>
      <c r="D28" s="26" t="s">
        <v>218</v>
      </c>
      <c r="E28" s="26" t="s">
        <v>216</v>
      </c>
      <c r="F28" s="17" t="s">
        <v>186</v>
      </c>
    </row>
    <row r="29" spans="1:7" x14ac:dyDescent="0.3">
      <c r="A29" s="26"/>
      <c r="B29" s="26"/>
      <c r="C29" s="26" t="s">
        <v>193</v>
      </c>
      <c r="D29" s="26" t="s">
        <v>220</v>
      </c>
      <c r="E29" s="26" t="s">
        <v>219</v>
      </c>
      <c r="F29" s="17" t="s">
        <v>167</v>
      </c>
    </row>
    <row r="30" spans="1:7" x14ac:dyDescent="0.3">
      <c r="A30" s="26"/>
      <c r="B30" s="26"/>
      <c r="C30" s="26" t="s">
        <v>195</v>
      </c>
      <c r="D30" s="26" t="s">
        <v>222</v>
      </c>
      <c r="E30" s="26" t="s">
        <v>221</v>
      </c>
      <c r="F30" s="26" t="s">
        <v>164</v>
      </c>
    </row>
    <row r="31" spans="1:7" x14ac:dyDescent="0.3">
      <c r="A31" s="26"/>
      <c r="B31" s="26"/>
      <c r="C31" s="26" t="s">
        <v>197</v>
      </c>
      <c r="D31" s="26" t="s">
        <v>223</v>
      </c>
      <c r="E31" s="26" t="s">
        <v>187</v>
      </c>
      <c r="F31" s="26"/>
    </row>
    <row r="32" spans="1:7" x14ac:dyDescent="0.3">
      <c r="A32" s="26"/>
      <c r="B32" s="26"/>
      <c r="C32" s="26" t="s">
        <v>198</v>
      </c>
      <c r="E32" s="26"/>
      <c r="F32" s="26"/>
      <c r="G32" s="25"/>
    </row>
    <row r="33" spans="1:7" x14ac:dyDescent="0.3">
      <c r="A33" s="26"/>
      <c r="B33" s="26"/>
      <c r="C33" s="26" t="s">
        <v>13</v>
      </c>
      <c r="D33" s="26"/>
      <c r="E33" s="26"/>
      <c r="F33" s="26"/>
      <c r="G33" s="25"/>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9041c12-9536-4e52-812c-c9bf70bee162">
      <Terms xmlns="http://schemas.microsoft.com/office/infopath/2007/PartnerControls"/>
    </lcf76f155ced4ddcb4097134ff3c332f>
    <TaxCatchAll xmlns="be3ef244-43ae-4333-8fb7-18aa4d1c3ed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3BED014CB50614D9742AF82B6000659" ma:contentTypeVersion="10" ma:contentTypeDescription="Create a new document." ma:contentTypeScope="" ma:versionID="34a09eb17155be35e4a7a7ee34b48ab7">
  <xsd:schema xmlns:xsd="http://www.w3.org/2001/XMLSchema" xmlns:xs="http://www.w3.org/2001/XMLSchema" xmlns:p="http://schemas.microsoft.com/office/2006/metadata/properties" xmlns:ns2="e9041c12-9536-4e52-812c-c9bf70bee162" xmlns:ns3="be3ef244-43ae-4333-8fb7-18aa4d1c3edf" targetNamespace="http://schemas.microsoft.com/office/2006/metadata/properties" ma:root="true" ma:fieldsID="daf8bc4dfb77295f8951b1adabca94b7" ns2:_="" ns3:_="">
    <xsd:import namespace="e9041c12-9536-4e52-812c-c9bf70bee162"/>
    <xsd:import namespace="be3ef244-43ae-4333-8fb7-18aa4d1c3ed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41c12-9536-4e52-812c-c9bf70bee1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8883d318-f35c-4577-94aa-4c8e836d27a7"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e3ef244-43ae-4333-8fb7-18aa4d1c3edf"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087cfb0-4558-45f2-bb1b-d7b365c0cd22}" ma:internalName="TaxCatchAll" ma:showField="CatchAllData" ma:web="be3ef244-43ae-4333-8fb7-18aa4d1c3e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AC701F-B7FB-4B29-BA9B-4834D6A140CF}">
  <ds:schemaRefs>
    <ds:schemaRef ds:uri="http://schemas.openxmlformats.org/package/2006/metadata/core-properties"/>
    <ds:schemaRef ds:uri="http://schemas.microsoft.com/office/2006/metadata/properties"/>
    <ds:schemaRef ds:uri="http://purl.org/dc/elements/1.1/"/>
    <ds:schemaRef ds:uri="http://purl.org/dc/terms/"/>
    <ds:schemaRef ds:uri="e9041c12-9536-4e52-812c-c9bf70bee162"/>
    <ds:schemaRef ds:uri="http://schemas.microsoft.com/office/2006/documentManagement/types"/>
    <ds:schemaRef ds:uri="be3ef244-43ae-4333-8fb7-18aa4d1c3edf"/>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5C912AD4-3258-4C7D-84FC-CBB275BADE78}">
  <ds:schemaRefs>
    <ds:schemaRef ds:uri="http://schemas.microsoft.com/sharepoint/v3/contenttype/forms"/>
  </ds:schemaRefs>
</ds:datastoreItem>
</file>

<file path=customXml/itemProps3.xml><?xml version="1.0" encoding="utf-8"?>
<ds:datastoreItem xmlns:ds="http://schemas.openxmlformats.org/officeDocument/2006/customXml" ds:itemID="{06A214FD-7996-46F9-95C5-6E0F53C797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041c12-9536-4e52-812c-c9bf70bee162"/>
    <ds:schemaRef ds:uri="be3ef244-43ae-4333-8fb7-18aa4d1c3e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Instructions</vt:lpstr>
      <vt:lpstr>1. MSR</vt:lpstr>
      <vt:lpstr>2. Capital Budget &amp; Expenditure</vt:lpstr>
      <vt:lpstr>2.1 Earned Value Management</vt:lpstr>
      <vt:lpstr>3.0 Risk Register</vt:lpstr>
      <vt:lpstr>3.1 Risk Matrix </vt:lpstr>
      <vt:lpstr>4.0 Change Log</vt:lpstr>
      <vt:lpstr>Data Validation</vt:lpstr>
      <vt:lpstr>'2. Capital Budget &amp; Expenditure'!Print_Area</vt:lpstr>
      <vt:lpstr>'4.0 Change Log'!Print_Area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Tate Linzel</dc:creator>
  <cp:lastModifiedBy>Langille, Paula D</cp:lastModifiedBy>
  <cp:lastPrinted>2025-11-21T19:01:09Z</cp:lastPrinted>
  <dcterms:created xsi:type="dcterms:W3CDTF">2019-06-25T16:45:52Z</dcterms:created>
  <dcterms:modified xsi:type="dcterms:W3CDTF">2025-11-25T19:20:47Z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0x01010013BED014CB50614D9742AF82B6000659</vt:lpwstr>
  </property>
  <property fmtid="{D5CDD505-2E9C-101B-9397-08002B2CF9AE}" pid="3" name="MediaServiceImageTags">
    <vt:lpwstr/>
  </property>
</Properties>
</file>