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NHlfx\Clean Growth\9. Tidal\Demo Permit Program\Background Materials\"/>
    </mc:Choice>
  </mc:AlternateContent>
  <xr:revisionPtr revIDLastSave="0" documentId="13_ncr:1_{EA6C631A-383E-44A4-99D5-64E5CB1B6A9E}" xr6:coauthVersionLast="47" xr6:coauthVersionMax="47" xr10:uidLastSave="{00000000-0000-0000-0000-000000000000}"/>
  <workbookProtection workbookAlgorithmName="SHA-512" workbookHashValue="cXKKUvbFlUMeX03Se8jHGraRF1zCcG6Cfb+Zeh0wnzKUjZMHOd7/V1+aOXqFWalP0Rp4uM+Un/H94mPSwi3P2w==" workbookSaltValue="/2Ix+N/cl+vpgh3aw8Hk5A==" workbookSpinCount="100000" lockStructure="1"/>
  <bookViews>
    <workbookView xWindow="30075" yWindow="-6150" windowWidth="21600" windowHeight="12525" xr2:uid="{D874CD1A-1DBF-47A3-A9F9-C30071D5361B}"/>
  </bookViews>
  <sheets>
    <sheet name="Cover" sheetId="1" r:id="rId1"/>
    <sheet name="Financial Info" sheetId="3" r:id="rId2"/>
    <sheet name="dropdown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7" i="3" l="1"/>
  <c r="B46" i="3"/>
  <c r="B63" i="3"/>
  <c r="B82" i="3"/>
  <c r="B11" i="3"/>
  <c r="B9" i="3"/>
  <c r="B15" i="3" l="1"/>
  <c r="B71" i="3"/>
  <c r="B64" i="3"/>
  <c r="B78" i="3"/>
  <c r="B47" i="3"/>
  <c r="B79" i="3"/>
  <c r="B83" i="3" l="1"/>
  <c r="B89" i="3"/>
  <c r="B93" i="3" s="1"/>
</calcChain>
</file>

<file path=xl/sharedStrings.xml><?xml version="1.0" encoding="utf-8"?>
<sst xmlns="http://schemas.openxmlformats.org/spreadsheetml/2006/main" count="298" uniqueCount="199">
  <si>
    <t>Demonstration Permit under Marine Renewable-energy Act  |  NS Department of Energy  |  Version 1.0  |  July 2026</t>
  </si>
  <si>
    <t>Project Details</t>
  </si>
  <si>
    <t>Project Name</t>
  </si>
  <si>
    <t>Developer / Applicant</t>
  </si>
  <si>
    <t>Proposed Deployment Site</t>
  </si>
  <si>
    <t>KEY ASSUMPTIONS — NS TIDAL ENERGY FINANCIAL MODEL</t>
  </si>
  <si>
    <t>Parameter</t>
  </si>
  <si>
    <t>Value</t>
  </si>
  <si>
    <t>Unit</t>
  </si>
  <si>
    <t>A. PROJECT &amp; TECHNOLOGY PARAMETERS</t>
  </si>
  <si>
    <t>–</t>
  </si>
  <si>
    <t xml:space="preserve">  Installed Capacity (kW)</t>
  </si>
  <si>
    <t>kW</t>
  </si>
  <si>
    <t xml:space="preserve">  Installed Capacity (MW) [formula]</t>
  </si>
  <si>
    <t>MW</t>
  </si>
  <si>
    <t>Converted from kW</t>
  </si>
  <si>
    <t xml:space="preserve">  Number of Devices</t>
  </si>
  <si>
    <t>units</t>
  </si>
  <si>
    <t xml:space="preserve">  Rated Power per Device (kW) [formula]</t>
  </si>
  <si>
    <t xml:space="preserve">  Technology Type</t>
  </si>
  <si>
    <t xml:space="preserve">  Mooring Type</t>
  </si>
  <si>
    <t>%</t>
  </si>
  <si>
    <t xml:space="preserve">  Annual Energy Production — Year 1 (MWh) [formula]</t>
  </si>
  <si>
    <t>MWh</t>
  </si>
  <si>
    <t>Formula: MW capacity x Net CF x 8,760 hours per year</t>
  </si>
  <si>
    <t>years</t>
  </si>
  <si>
    <t>year</t>
  </si>
  <si>
    <t>B. CAPITAL EXPENDITURE (CAPEX) — PER DEVICE BASIS</t>
  </si>
  <si>
    <t>$/kW</t>
  </si>
  <si>
    <t xml:space="preserve">  Total CAPEX ($/kW) [formula]</t>
  </si>
  <si>
    <t>$M</t>
  </si>
  <si>
    <t>Total CAPEX - grants - ITC - other funding; amount requiring private financing</t>
  </si>
  <si>
    <t>C. OPERATING EXPENDITURE (OPEX) — ANNUAL</t>
  </si>
  <si>
    <t>$/kW/yr</t>
  </si>
  <si>
    <t>$/MWh</t>
  </si>
  <si>
    <t xml:space="preserve">  Year 1 Gross Revenue ($M) [formula]</t>
  </si>
  <si>
    <t xml:space="preserve">  Debt / Equity — Debt %</t>
  </si>
  <si>
    <t xml:space="preserve">  Equity % [formula]</t>
  </si>
  <si>
    <t xml:space="preserve">  Debt Interest Rate</t>
  </si>
  <si>
    <t xml:space="preserve">  Debt Amortisation Period</t>
  </si>
  <si>
    <t xml:space="preserve">  Minimum DSCR Target</t>
  </si>
  <si>
    <t>x</t>
  </si>
  <si>
    <t xml:space="preserve">  Target Equity IRR</t>
  </si>
  <si>
    <t>horizontal-axis turbines</t>
  </si>
  <si>
    <t xml:space="preserve">  Project Site Selection </t>
  </si>
  <si>
    <t xml:space="preserve">  Geotechnical Study </t>
  </si>
  <si>
    <t xml:space="preserve">  Environmental Studies &amp; Monitoring </t>
  </si>
  <si>
    <t>edit to add extra Capex item</t>
  </si>
  <si>
    <t xml:space="preserve">  Turbine / Device Manufacturing </t>
  </si>
  <si>
    <t xml:space="preserve">  Foundation / Mooring / Anchoring </t>
  </si>
  <si>
    <t xml:space="preserve">  Installation &amp; Marine Operations </t>
  </si>
  <si>
    <t xml:space="preserve">  SCADA / Monitoring &amp; Instrumentation</t>
  </si>
  <si>
    <t xml:space="preserve">  Permitting &amp; Licensing </t>
  </si>
  <si>
    <t xml:space="preserve">  Engineering &amp; Project Management </t>
  </si>
  <si>
    <t xml:space="preserve">  Research &amp; Development Component </t>
  </si>
  <si>
    <t xml:space="preserve">  Site Rehabilitation &amp; Decommissioning </t>
  </si>
  <si>
    <t xml:space="preserve">  Final Design and Engineering </t>
  </si>
  <si>
    <t>$</t>
  </si>
  <si>
    <t xml:space="preserve">Formula: Total Capex ($) / installed capacity in kw. </t>
  </si>
  <si>
    <t xml:space="preserve">  Total CAPEX ($) [formula]</t>
  </si>
  <si>
    <t xml:space="preserve">  O&amp;M — Scheduled Maintenance </t>
  </si>
  <si>
    <t xml:space="preserve">  O&amp;M — Unplanned / Corrective Maintenance </t>
  </si>
  <si>
    <t xml:space="preserve">  Marine Operations &amp; Vessel Costs </t>
  </si>
  <si>
    <t xml:space="preserve">  Device Retrieval &amp; Re-deployment Reserve </t>
  </si>
  <si>
    <t xml:space="preserve">  Subsea Cable Inspection &amp; Maintenance </t>
  </si>
  <si>
    <t xml:space="preserve">  Environmental Monitoring (ongoing) </t>
  </si>
  <si>
    <t xml:space="preserve">  Data Collection &amp; R&amp;D Reporting</t>
  </si>
  <si>
    <t xml:space="preserve">  Insurance (marine + property + liability)</t>
  </si>
  <si>
    <t xml:space="preserve">  Asset Management &amp; Administration </t>
  </si>
  <si>
    <t>$/yr</t>
  </si>
  <si>
    <t xml:space="preserve">  Total OPEX — Year 1 ($) [formula]</t>
  </si>
  <si>
    <t xml:space="preserve">  Total Variable O&amp;M  [formula]</t>
  </si>
  <si>
    <t>PPA</t>
  </si>
  <si>
    <t>AEP x total rate per MWh</t>
  </si>
  <si>
    <t xml:space="preserve">D. REVENUE &amp; PPA </t>
  </si>
  <si>
    <t xml:space="preserve">  Proposed PPA Rate </t>
  </si>
  <si>
    <t xml:space="preserve">  PPA Term </t>
  </si>
  <si>
    <t xml:space="preserve">  Projected Return on Equity </t>
  </si>
  <si>
    <t xml:space="preserve">  Projected Unlevered Internal Rate of Return (IRR)</t>
  </si>
  <si>
    <t xml:space="preserve">Status </t>
  </si>
  <si>
    <t xml:space="preserve">  Federal ITC — Clean Technology (if eligible) </t>
  </si>
  <si>
    <t>Up to 30% ITC; confirm tidal eligibility with tax counsel</t>
  </si>
  <si>
    <t xml:space="preserve">  Net Private CAPEX for Financing ($) [formula]</t>
  </si>
  <si>
    <t xml:space="preserve">  Total Private Debt ($) [formula]</t>
  </si>
  <si>
    <t xml:space="preserve">  Total Equity ($) [formula]</t>
  </si>
  <si>
    <t>E. FUNDING SOURCE</t>
  </si>
  <si>
    <t>F. FINANCING STRUCTURE</t>
  </si>
  <si>
    <t>has applied</t>
  </si>
  <si>
    <t xml:space="preserve">will receive </t>
  </si>
  <si>
    <t xml:space="preserve">  Total Equity Matching Checker </t>
  </si>
  <si>
    <t xml:space="preserve">  Preliminary engineering and design </t>
  </si>
  <si>
    <t xml:space="preserve">  Onshore Electrical Infrastructure </t>
  </si>
  <si>
    <t xml:space="preserve">  NSPI Interconnection Fee </t>
  </si>
  <si>
    <t xml:space="preserve">  Subsea Cable </t>
  </si>
  <si>
    <t xml:space="preserve">Phase 1: Studies, Surveys, Design, Preparation and Engagement </t>
  </si>
  <si>
    <t xml:space="preserve">Phase 2:Infrastructure, Site Works, Project Delivery and Decommissioning etc. </t>
  </si>
  <si>
    <t xml:space="preserve">  Bathymetric &amp; Seabed Surveys </t>
  </si>
  <si>
    <t xml:space="preserve">  Other - describe (please edit) </t>
  </si>
  <si>
    <t xml:space="preserve">  Financial Security </t>
  </si>
  <si>
    <t>edit to add extra Opex item</t>
  </si>
  <si>
    <t>Routine planned maintenance activities, including inspections, servicing, and minor component replacement.</t>
  </si>
  <si>
    <t>Unscheduled repairs due to equipment faults or failures</t>
  </si>
  <si>
    <t xml:space="preserve">Vessel charter, fuel, crew, and marine support services required for installation support, inspections, and maintenance. </t>
  </si>
  <si>
    <t>Periodic retrieval and redeployment of tidal devices for maintenance, inspection, or modification. Includes vessel, port, and handling costs, but excludes final decommissioning.</t>
  </si>
  <si>
    <t>Regular inspection and contingency repairs of subsea cables and protection systems.</t>
  </si>
  <si>
    <t>Ongoing environmental monitoring required by permit and regulatory conditions.</t>
  </si>
  <si>
    <t xml:space="preserve">Operational data collection, performance monitoring, and reporting required for demonstration permits. </t>
  </si>
  <si>
    <t>Insurance coverage for marine operations, equipment, and third‑party liability.</t>
  </si>
  <si>
    <t xml:space="preserve">Project administration, asset management, regulatory compliance, and routine reporting. </t>
  </si>
  <si>
    <t>Lease costs for onshore facilities such as substations, laydown areas, or operations bases, where applicable.</t>
  </si>
  <si>
    <t xml:space="preserve">  Rents for Demonstration Permit </t>
  </si>
  <si>
    <t>Annual rent associated with the demonstration permt site, as per the Marine Renewable-energy General Regulations section 23(3)</t>
  </si>
  <si>
    <t xml:space="preserve">Formula: Total Opex - Year 1 ($) / installed capacity in kw. </t>
  </si>
  <si>
    <t>R&amp;D costs associated with demonstration phase</t>
  </si>
  <si>
    <t>Design, fabrication, and assembly of the tidal turbine or generating device, including mechanical, electrical, and control systems</t>
  </si>
  <si>
    <t>any onshore electrical infrastructure such as transformers and switchgear</t>
  </si>
  <si>
    <t>subsea cable and associated in-water infrastructures</t>
  </si>
  <si>
    <t>Manufacture and supply of foundations, moorings, or anchoring systems required to secure the device to the seabed</t>
  </si>
  <si>
    <t>Baseline and pre‑installation environmental studies required to support permitting and impact assessment</t>
  </si>
  <si>
    <t>Consultation and engagement activities with First Nations, conducted in accordance with legal and policy obligations and project‑specific agreements</t>
  </si>
  <si>
    <t>Project‑specific engagement activities with local communities</t>
  </si>
  <si>
    <t>Costs associated with obtaining required federal, provincial, and municipal approvals. Includes preparation of applications, supporting studies, and regulatory coordination</t>
  </si>
  <si>
    <t>Detailed engineering required for construction, fabrication, and installation</t>
  </si>
  <si>
    <t>Early‑stage engineering to define concept design, layout, and technical feasibility</t>
  </si>
  <si>
    <t>Detailed mapping of seabed depth, morphology, and surface conditions to support engineering design, cable routing, and installation planning</t>
  </si>
  <si>
    <t>Subsurface investigations to assess seabed strength and conditions for foundations, anchors, and cable systems</t>
  </si>
  <si>
    <t>Initial site screening and evaluation to identify suitable tidal locations, including desktop analysis, resource assessment, and constraint mapping</t>
  </si>
  <si>
    <t>Fees paid to Nova Scotia Power associated with the Distributed Generation Interconnection Process (DGIP), studies, and approvals.</t>
  </si>
  <si>
    <t>Monitoring, control, and data acquisition systems used to track device performance, environmental conditions, and operational status.</t>
  </si>
  <si>
    <t>Marine services required to install and commission project components, including vessels, barges, cranes, ROVs, dive support, and weather windows.</t>
  </si>
  <si>
    <t>Project management and owner’s engineering services required to coordinate design, procurement, construction, and installation activities.</t>
  </si>
  <si>
    <t>Costs associated with providing financial assurance required under permit conditions.</t>
  </si>
  <si>
    <t>Estimated cost of rehabilitating the site and decommissioning any generator, cable, anchor, or other equipment installed within the permit area.</t>
  </si>
  <si>
    <t xml:space="preserve">  Revenue Source </t>
  </si>
  <si>
    <t>15 years as long as the permit remains valid</t>
  </si>
  <si>
    <t>PPA rate awarded by the Minister of Energy</t>
  </si>
  <si>
    <t xml:space="preserve">insert applicant's proposed PPA rate </t>
  </si>
  <si>
    <t>Project‑level return based on total capital investment and operating cash flows, excluding financing structure.</t>
  </si>
  <si>
    <t>Annualized return to equity investors based on projected cash flows after expenses and capital recovery.</t>
  </si>
  <si>
    <r>
      <t xml:space="preserve">  </t>
    </r>
    <r>
      <rPr>
        <b/>
        <sz val="9"/>
        <color rgb="FF000000"/>
        <rFont val="Arial"/>
        <family val="2"/>
      </rPr>
      <t>Insert</t>
    </r>
    <r>
      <rPr>
        <sz val="9"/>
        <color rgb="FF000000"/>
        <rFont val="Arial"/>
        <family val="2"/>
      </rPr>
      <t xml:space="preserve"> [Funding Name and Funding Entity]</t>
    </r>
  </si>
  <si>
    <t xml:space="preserve">F - Funding Source </t>
  </si>
  <si>
    <t>will apply</t>
  </si>
  <si>
    <t xml:space="preserve">has received </t>
  </si>
  <si>
    <t>select your answer</t>
  </si>
  <si>
    <t>Proportion of total project CAPEX funded through sources listed in section E, expressed as a percentage of total CAPEX.</t>
  </si>
  <si>
    <t xml:space="preserve">  Total Funding </t>
  </si>
  <si>
    <t xml:space="preserve">  Funding Ratio (%) </t>
  </si>
  <si>
    <t>Name of the lending institution or funding entity providing debt financing.</t>
  </si>
  <si>
    <t>Annual interest rate applied to project debt, based on lending terms or assumptions.</t>
  </si>
  <si>
    <t>Length of time over which project debt is repaid through scheduled payments.</t>
  </si>
  <si>
    <t>Target minimum ratio of cash available for debt service to annual debt service, reflecting lender requirements.</t>
  </si>
  <si>
    <t>Target internal rate of return expected by equity investors over the life of the project.</t>
  </si>
  <si>
    <t>Name of equity investor and corresponding equity contribution amount.</t>
  </si>
  <si>
    <t>Automatic check confirming that individual equity contributions sum to the total equity requirement.</t>
  </si>
  <si>
    <r>
      <t xml:space="preserve"> </t>
    </r>
    <r>
      <rPr>
        <b/>
        <sz val="9"/>
        <color rgb="FF000000"/>
        <rFont val="Arial"/>
        <family val="2"/>
      </rPr>
      <t xml:space="preserve"> Insert</t>
    </r>
    <r>
      <rPr>
        <sz val="9"/>
        <color rgb="FF000000"/>
        <rFont val="Arial"/>
        <family val="2"/>
      </rPr>
      <t xml:space="preserve"> [equity investor name and amount] ($) </t>
    </r>
  </si>
  <si>
    <t>Proportion of the net project CAPEX (after public funding and grants) financed through debt, expressed as a percentage of total private capital.</t>
  </si>
  <si>
    <t>Proportion of the net project CAPEX (after public funding and grants) financed through equity, calculated as the residual after debt.</t>
  </si>
  <si>
    <t>Total amount of debt financing applied to the project, calculated on net private CAPEX after all public funding.</t>
  </si>
  <si>
    <t>Total private equity required to fund the project after public funding and debt financing.</t>
  </si>
  <si>
    <t xml:space="preserve">A - Technology Type </t>
  </si>
  <si>
    <t xml:space="preserve">A - Mooring Type </t>
  </si>
  <si>
    <t>vertical-axis turbines</t>
  </si>
  <si>
    <t>ducted turbine systems</t>
  </si>
  <si>
    <t>oscillating hydrofoil</t>
  </si>
  <si>
    <t>tidal kite</t>
  </si>
  <si>
    <t>monopile (bottom-fixed)</t>
  </si>
  <si>
    <t>gravity base (bottom-fixed)</t>
  </si>
  <si>
    <t>floating (moored)</t>
  </si>
  <si>
    <t>tethered (kite-type)</t>
  </si>
  <si>
    <t>anchored oscillating syetems</t>
  </si>
  <si>
    <t>near-bed framed systems</t>
  </si>
  <si>
    <t>tripod (bottom-fixed)</t>
  </si>
  <si>
    <t>frame (bottom-fixed)</t>
  </si>
  <si>
    <t>jacket (bottom-fixed)</t>
  </si>
  <si>
    <t>Total number of tidal energy devices proposed under the demonstration permit</t>
  </si>
  <si>
    <t>Average rated electrical capacity of each device, calculated as total installed capacity divided by number of devices</t>
  </si>
  <si>
    <t>Primary tidal energy technology being deployed, selected from dropdown options</t>
  </si>
  <si>
    <t>Type of seabed fixation or mooring system used to secure the device, selected from dropdown options</t>
  </si>
  <si>
    <t>Planned calendar year when the project is expected to begin electricity generation for the grid</t>
  </si>
  <si>
    <t>NS TIDAL ENERGY  — FINANCIAL INFORMATION</t>
  </si>
  <si>
    <t>Total Capacity (kW or MW)</t>
  </si>
  <si>
    <t>Proposed PPA Rate ($/MWh)</t>
  </si>
  <si>
    <t xml:space="preserve">In the next tab "Financial Info", fill out the cells coloured in light blue with blue colour font. </t>
  </si>
  <si>
    <t xml:space="preserve">BEFORE YOU START: </t>
  </si>
  <si>
    <t xml:space="preserve">3. Do not alter any other cells. </t>
  </si>
  <si>
    <t>Guiding Explanation</t>
  </si>
  <si>
    <t xml:space="preserve">  Expected Commercial Operation Year</t>
  </si>
  <si>
    <t xml:space="preserve">  Stakeholder Communication and Engagement Plan</t>
  </si>
  <si>
    <t xml:space="preserve">  Mi'kmaq Engagement Plan </t>
  </si>
  <si>
    <t xml:space="preserve">  Onshore Land Lease </t>
  </si>
  <si>
    <t xml:space="preserve">Net capacity factor calculated with consideration of availablity and loss.  </t>
  </si>
  <si>
    <t>If you have any questions, contact marinerenewables@novascotia.ca</t>
  </si>
  <si>
    <t>1. Obtain all necessary quotes to provide the best estimate (if applicable)</t>
  </si>
  <si>
    <r>
      <t>2. Complete Sections A to F below by entering responses (</t>
    </r>
    <r>
      <rPr>
        <b/>
        <sz val="9"/>
        <color rgb="FFFF0000"/>
        <rFont val="Arial"/>
        <family val="2"/>
      </rPr>
      <t>if known or applicable</t>
    </r>
    <r>
      <rPr>
        <b/>
        <sz val="9"/>
        <rFont val="Arial"/>
        <family val="2"/>
      </rPr>
      <t>)</t>
    </r>
    <r>
      <rPr>
        <b/>
        <sz val="9"/>
        <color rgb="FF000000"/>
        <rFont val="Arial"/>
        <family val="2"/>
      </rPr>
      <t xml:space="preserve">, in the light-blue cells with </t>
    </r>
    <r>
      <rPr>
        <b/>
        <sz val="9"/>
        <color rgb="FF0000FF"/>
        <rFont val="Arial"/>
        <family val="2"/>
      </rPr>
      <t>blue text.</t>
    </r>
    <r>
      <rPr>
        <b/>
        <sz val="9"/>
        <color rgb="FF000000"/>
        <rFont val="Arial"/>
        <family val="2"/>
      </rPr>
      <t xml:space="preserve"> </t>
    </r>
  </si>
  <si>
    <t xml:space="preserve">Total electrical generating capacity of all devices combined, expressed in kilowatts. </t>
  </si>
  <si>
    <t>other</t>
  </si>
  <si>
    <t xml:space="preserve">  Net Capacity Factor </t>
  </si>
  <si>
    <r>
      <t xml:space="preserve">  </t>
    </r>
    <r>
      <rPr>
        <b/>
        <sz val="9"/>
        <color rgb="FF000000"/>
        <rFont val="Arial"/>
        <family val="2"/>
      </rPr>
      <t>Insert</t>
    </r>
    <r>
      <rPr>
        <sz val="9"/>
        <color rgb="FF000000"/>
        <rFont val="Arial"/>
        <family val="2"/>
      </rPr>
      <t xml:space="preserve"> [Institution Name]</t>
    </r>
  </si>
  <si>
    <t xml:space="preserve">Grants that the applicant has applied or will be applying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</si>
</sst>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$#,##0.000"/>
    <numFmt numFmtId="166" formatCode="\$#,##0.00"/>
    <numFmt numFmtId="167" formatCode="&quot;$&quot;#,##0.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rgb="FFFFFFFF"/>
      <name val="Arial"/>
      <family val="2"/>
    </font>
    <font>
      <i/>
      <sz val="10"/>
      <color rgb="FFFFFFFF"/>
      <name val="Arial"/>
      <family val="2"/>
    </font>
    <font>
      <b/>
      <sz val="12"/>
      <color rgb="FF004D40"/>
      <name val="Arial"/>
      <family val="2"/>
    </font>
    <font>
      <b/>
      <sz val="9"/>
      <name val="Arial"/>
      <family val="2"/>
    </font>
    <font>
      <sz val="9"/>
      <color rgb="FF0000FF"/>
      <name val="Arial"/>
      <family val="2"/>
    </font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555555"/>
      <name val="Arial"/>
      <family val="2"/>
    </font>
    <font>
      <i/>
      <sz val="8"/>
      <color rgb="FF555555"/>
      <name val="Arial"/>
      <family val="2"/>
    </font>
    <font>
      <sz val="9"/>
      <color rgb="FF008000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charset val="1"/>
    </font>
    <font>
      <b/>
      <sz val="10"/>
      <color theme="0"/>
      <name val="Arial"/>
      <family val="2"/>
    </font>
    <font>
      <sz val="8"/>
      <color rgb="FF0000FF"/>
      <name val="Arial"/>
      <family val="2"/>
    </font>
    <font>
      <sz val="11"/>
      <name val="Aptos Narrow"/>
      <family val="2"/>
      <scheme val="minor"/>
    </font>
    <font>
      <b/>
      <sz val="9"/>
      <color rgb="FF0000FF"/>
      <name val="Arial"/>
      <family val="2"/>
    </font>
    <font>
      <b/>
      <sz val="9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4D40"/>
        <bgColor rgb="FF00695C"/>
      </patternFill>
    </fill>
    <fill>
      <patternFill patternType="solid">
        <fgColor rgb="FF00695C"/>
        <bgColor rgb="FF008080"/>
      </patternFill>
    </fill>
    <fill>
      <patternFill patternType="solid">
        <fgColor rgb="FFF5F5F5"/>
        <bgColor rgb="FFF0F4FF"/>
      </patternFill>
    </fill>
    <fill>
      <patternFill patternType="solid">
        <fgColor rgb="FFFFFFFF"/>
        <bgColor rgb="FFF5F5F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FFFF00"/>
      </patternFill>
    </fill>
    <fill>
      <patternFill patternType="solid">
        <fgColor theme="3" tint="0.89999084444715716"/>
        <bgColor rgb="FFF5F5F5"/>
      </patternFill>
    </fill>
    <fill>
      <patternFill patternType="solid">
        <fgColor theme="3" tint="0.89999084444715716"/>
        <bgColor rgb="FFF0F4FF"/>
      </patternFill>
    </fill>
    <fill>
      <patternFill patternType="solid">
        <fgColor rgb="FF00695C"/>
        <bgColor indexed="64"/>
      </patternFill>
    </fill>
    <fill>
      <patternFill patternType="solid">
        <fgColor theme="6" tint="0.59999389629810485"/>
        <bgColor rgb="FFCCCC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rgb="FF83E28E"/>
        <bgColor rgb="FFCCCCCC"/>
      </patternFill>
    </fill>
    <fill>
      <patternFill patternType="solid">
        <fgColor rgb="FF83E28E"/>
        <bgColor rgb="FFF0F4FF"/>
      </patternFill>
    </fill>
    <fill>
      <patternFill patternType="solid">
        <fgColor theme="2"/>
        <bgColor rgb="FFF0F4FF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4D40"/>
      </left>
      <right style="thin">
        <color rgb="FF004D40"/>
      </right>
      <top style="thin">
        <color rgb="FF004D40"/>
      </top>
      <bottom style="thin">
        <color rgb="FF004D40"/>
      </bottom>
      <diagonal/>
    </border>
    <border>
      <left style="thin">
        <color rgb="FF00695C"/>
      </left>
      <right style="thin">
        <color rgb="FF00695C"/>
      </right>
      <top style="thin">
        <color rgb="FF00695C"/>
      </top>
      <bottom style="thin">
        <color rgb="FF00695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00695C"/>
      </top>
      <bottom style="thin">
        <color rgb="FFCCCCCC"/>
      </bottom>
      <diagonal/>
    </border>
    <border>
      <left/>
      <right/>
      <top style="thin">
        <color rgb="FF00695C"/>
      </top>
      <bottom style="thin">
        <color rgb="FFCCCCCC"/>
      </bottom>
      <diagonal/>
    </border>
    <border>
      <left/>
      <right style="thin">
        <color rgb="FFCCCCCC"/>
      </right>
      <top style="thin">
        <color rgb="FF00695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00695C"/>
      </bottom>
      <diagonal/>
    </border>
    <border>
      <left/>
      <right/>
      <top style="thin">
        <color rgb="FFCCCCCC"/>
      </top>
      <bottom style="thin">
        <color rgb="FF00695C"/>
      </bottom>
      <diagonal/>
    </border>
    <border>
      <left/>
      <right style="thin">
        <color rgb="FFCCCCCC"/>
      </right>
      <top style="thin">
        <color rgb="FFCCCCCC"/>
      </top>
      <bottom style="thin">
        <color rgb="FF00695C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88">
    <xf numFmtId="0" fontId="0" fillId="0" borderId="0" xfId="0"/>
    <xf numFmtId="0" fontId="5" fillId="0" borderId="0" xfId="0" applyFont="1"/>
    <xf numFmtId="0" fontId="9" fillId="2" borderId="2" xfId="2" applyFont="1" applyFill="1" applyBorder="1" applyAlignment="1">
      <alignment horizontal="left" vertical="center"/>
    </xf>
    <xf numFmtId="0" fontId="8" fillId="2" borderId="2" xfId="2" applyFill="1" applyBorder="1"/>
    <xf numFmtId="0" fontId="8" fillId="0" borderId="0" xfId="2"/>
    <xf numFmtId="0" fontId="10" fillId="3" borderId="3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left" vertical="center"/>
    </xf>
    <xf numFmtId="0" fontId="8" fillId="3" borderId="3" xfId="2" applyFill="1" applyBorder="1"/>
    <xf numFmtId="0" fontId="11" fillId="5" borderId="1" xfId="2" applyFont="1" applyFill="1" applyBorder="1" applyAlignment="1">
      <alignment horizontal="left" vertical="center"/>
    </xf>
    <xf numFmtId="0" fontId="12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 wrapText="1"/>
    </xf>
    <xf numFmtId="0" fontId="10" fillId="3" borderId="0" xfId="2" applyFont="1" applyFill="1" applyAlignment="1">
      <alignment horizontal="left" vertical="center"/>
    </xf>
    <xf numFmtId="0" fontId="8" fillId="3" borderId="0" xfId="2" applyFill="1"/>
    <xf numFmtId="0" fontId="11" fillId="0" borderId="1" xfId="2" applyFont="1" applyBorder="1" applyAlignment="1">
      <alignment horizontal="left" vertical="center"/>
    </xf>
    <xf numFmtId="165" fontId="14" fillId="0" borderId="1" xfId="2" applyNumberFormat="1" applyFont="1" applyBorder="1" applyAlignment="1">
      <alignment horizontal="right" vertical="center"/>
    </xf>
    <xf numFmtId="0" fontId="15" fillId="11" borderId="1" xfId="2" applyFont="1" applyFill="1" applyBorder="1" applyAlignment="1">
      <alignment horizontal="left" vertical="center"/>
    </xf>
    <xf numFmtId="167" fontId="14" fillId="11" borderId="1" xfId="2" applyNumberFormat="1" applyFont="1" applyFill="1" applyBorder="1" applyAlignment="1">
      <alignment horizontal="right" vertical="center"/>
    </xf>
    <xf numFmtId="0" fontId="12" fillId="11" borderId="1" xfId="2" applyFont="1" applyFill="1" applyBorder="1" applyAlignment="1">
      <alignment horizontal="center" vertical="center"/>
    </xf>
    <xf numFmtId="0" fontId="13" fillId="11" borderId="1" xfId="2" applyFont="1" applyFill="1" applyBorder="1" applyAlignment="1">
      <alignment horizontal="left" vertical="center" wrapText="1"/>
    </xf>
    <xf numFmtId="166" fontId="14" fillId="11" borderId="1" xfId="2" applyNumberFormat="1" applyFont="1" applyFill="1" applyBorder="1" applyAlignment="1">
      <alignment horizontal="right" vertical="center"/>
    </xf>
    <xf numFmtId="0" fontId="13" fillId="11" borderId="1" xfId="2" applyFont="1" applyFill="1" applyBorder="1" applyAlignment="1">
      <alignment horizontal="left" wrapText="1"/>
    </xf>
    <xf numFmtId="0" fontId="15" fillId="12" borderId="1" xfId="2" applyFont="1" applyFill="1" applyBorder="1" applyAlignment="1">
      <alignment horizontal="left" vertical="center"/>
    </xf>
    <xf numFmtId="165" fontId="14" fillId="12" borderId="1" xfId="2" applyNumberFormat="1" applyFont="1" applyFill="1" applyBorder="1" applyAlignment="1">
      <alignment horizontal="right" vertical="center"/>
    </xf>
    <xf numFmtId="0" fontId="12" fillId="12" borderId="1" xfId="2" applyFont="1" applyFill="1" applyBorder="1" applyAlignment="1">
      <alignment horizontal="center" vertical="center"/>
    </xf>
    <xf numFmtId="0" fontId="2" fillId="13" borderId="0" xfId="0" applyFont="1" applyFill="1"/>
    <xf numFmtId="0" fontId="2" fillId="13" borderId="0" xfId="0" applyFont="1" applyFill="1" applyAlignment="1">
      <alignment horizontal="center" vertical="center"/>
    </xf>
    <xf numFmtId="0" fontId="17" fillId="10" borderId="0" xfId="2" applyFont="1" applyFill="1"/>
    <xf numFmtId="166" fontId="14" fillId="0" borderId="1" xfId="2" applyNumberFormat="1" applyFont="1" applyBorder="1" applyAlignment="1">
      <alignment horizontal="right" vertical="center"/>
    </xf>
    <xf numFmtId="0" fontId="13" fillId="14" borderId="1" xfId="2" applyFont="1" applyFill="1" applyBorder="1" applyAlignment="1">
      <alignment horizontal="left" vertical="center" wrapText="1"/>
    </xf>
    <xf numFmtId="0" fontId="15" fillId="15" borderId="1" xfId="2" applyFont="1" applyFill="1" applyBorder="1" applyAlignment="1">
      <alignment horizontal="left" vertical="center"/>
    </xf>
    <xf numFmtId="166" fontId="14" fillId="15" borderId="1" xfId="2" applyNumberFormat="1" applyFont="1" applyFill="1" applyBorder="1" applyAlignment="1">
      <alignment horizontal="right" vertical="center"/>
    </xf>
    <xf numFmtId="0" fontId="12" fillId="16" borderId="1" xfId="2" applyFont="1" applyFill="1" applyBorder="1" applyAlignment="1">
      <alignment horizontal="center" vertical="center"/>
    </xf>
    <xf numFmtId="0" fontId="13" fillId="15" borderId="1" xfId="2" applyFont="1" applyFill="1" applyBorder="1" applyAlignment="1">
      <alignment horizontal="left" wrapText="1"/>
    </xf>
    <xf numFmtId="164" fontId="14" fillId="0" borderId="1" xfId="2" applyNumberFormat="1" applyFont="1" applyBorder="1" applyAlignment="1">
      <alignment horizontal="right" vertical="center"/>
    </xf>
    <xf numFmtId="165" fontId="14" fillId="15" borderId="1" xfId="2" applyNumberFormat="1" applyFont="1" applyFill="1" applyBorder="1" applyAlignment="1">
      <alignment horizontal="right" vertical="center"/>
    </xf>
    <xf numFmtId="0" fontId="12" fillId="15" borderId="1" xfId="2" applyFont="1" applyFill="1" applyBorder="1" applyAlignment="1">
      <alignment horizontal="center" vertical="center"/>
    </xf>
    <xf numFmtId="0" fontId="13" fillId="15" borderId="1" xfId="2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8" fillId="0" borderId="0" xfId="2" applyAlignment="1">
      <alignment vertical="top"/>
    </xf>
    <xf numFmtId="3" fontId="14" fillId="0" borderId="1" xfId="2" applyNumberFormat="1" applyFont="1" applyBorder="1" applyAlignment="1">
      <alignment horizontal="right" vertical="center"/>
    </xf>
    <xf numFmtId="0" fontId="16" fillId="0" borderId="0" xfId="2" applyFont="1"/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4" borderId="4" xfId="0" applyFont="1" applyFill="1" applyBorder="1"/>
    <xf numFmtId="0" fontId="6" fillId="4" borderId="6" xfId="0" applyFont="1" applyFill="1" applyBorder="1"/>
    <xf numFmtId="0" fontId="6" fillId="4" borderId="8" xfId="0" applyFont="1" applyFill="1" applyBorder="1"/>
    <xf numFmtId="4" fontId="14" fillId="0" borderId="1" xfId="2" applyNumberFormat="1" applyFont="1" applyBorder="1" applyAlignment="1">
      <alignment horizontal="right" vertical="center"/>
    </xf>
    <xf numFmtId="0" fontId="13" fillId="0" borderId="1" xfId="2" applyFont="1" applyBorder="1" applyAlignment="1">
      <alignment horizontal="left" wrapText="1"/>
    </xf>
    <xf numFmtId="0" fontId="6" fillId="17" borderId="0" xfId="0" applyFont="1" applyFill="1"/>
    <xf numFmtId="0" fontId="0" fillId="18" borderId="0" xfId="0" applyFill="1"/>
    <xf numFmtId="2" fontId="14" fillId="11" borderId="1" xfId="2" applyNumberFormat="1" applyFont="1" applyFill="1" applyBorder="1" applyAlignment="1">
      <alignment horizontal="right" vertical="center"/>
    </xf>
    <xf numFmtId="10" fontId="14" fillId="0" borderId="1" xfId="1" applyNumberFormat="1" applyFont="1" applyFill="1" applyBorder="1" applyAlignment="1">
      <alignment horizontal="right" vertical="center"/>
    </xf>
    <xf numFmtId="4" fontId="7" fillId="8" borderId="1" xfId="2" applyNumberFormat="1" applyFont="1" applyFill="1" applyBorder="1" applyAlignment="1" applyProtection="1">
      <alignment horizontal="right" vertical="center"/>
      <protection locked="0"/>
    </xf>
    <xf numFmtId="3" fontId="7" fillId="8" borderId="1" xfId="2" applyNumberFormat="1" applyFont="1" applyFill="1" applyBorder="1" applyAlignment="1" applyProtection="1">
      <alignment horizontal="right" vertical="center"/>
      <protection locked="0"/>
    </xf>
    <xf numFmtId="49" fontId="7" fillId="6" borderId="1" xfId="2" applyNumberFormat="1" applyFont="1" applyFill="1" applyBorder="1" applyAlignment="1" applyProtection="1">
      <alignment horizontal="right" vertical="center"/>
      <protection locked="0"/>
    </xf>
    <xf numFmtId="49" fontId="7" fillId="7" borderId="1" xfId="2" applyNumberFormat="1" applyFont="1" applyFill="1" applyBorder="1" applyAlignment="1" applyProtection="1">
      <alignment horizontal="right" vertical="center"/>
      <protection locked="0"/>
    </xf>
    <xf numFmtId="2" fontId="7" fillId="6" borderId="1" xfId="2" applyNumberFormat="1" applyFont="1" applyFill="1" applyBorder="1" applyAlignment="1" applyProtection="1">
      <alignment horizontal="right" vertical="center"/>
      <protection locked="0"/>
    </xf>
    <xf numFmtId="167" fontId="7" fillId="7" borderId="1" xfId="2" applyNumberFormat="1" applyFont="1" applyFill="1" applyBorder="1" applyAlignment="1" applyProtection="1">
      <alignment horizontal="right" vertical="center"/>
      <protection locked="0"/>
    </xf>
    <xf numFmtId="0" fontId="15" fillId="6" borderId="1" xfId="2" applyFont="1" applyFill="1" applyBorder="1" applyAlignment="1" applyProtection="1">
      <alignment horizontal="left" vertical="center"/>
      <protection locked="0"/>
    </xf>
    <xf numFmtId="49" fontId="14" fillId="0" borderId="1" xfId="2" applyNumberFormat="1" applyFont="1" applyBorder="1" applyAlignment="1">
      <alignment horizontal="right" vertical="center"/>
    </xf>
    <xf numFmtId="1" fontId="7" fillId="7" borderId="1" xfId="2" applyNumberFormat="1" applyFont="1" applyFill="1" applyBorder="1" applyAlignment="1" applyProtection="1">
      <alignment horizontal="right" vertical="center"/>
      <protection locked="0"/>
    </xf>
    <xf numFmtId="9" fontId="7" fillId="7" borderId="1" xfId="1" applyFont="1" applyFill="1" applyBorder="1" applyAlignment="1" applyProtection="1">
      <alignment horizontal="right" vertical="center"/>
      <protection locked="0"/>
    </xf>
    <xf numFmtId="0" fontId="11" fillId="6" borderId="1" xfId="2" applyFont="1" applyFill="1" applyBorder="1" applyAlignment="1" applyProtection="1">
      <alignment horizontal="left" vertical="center"/>
      <protection locked="0"/>
    </xf>
    <xf numFmtId="166" fontId="7" fillId="6" borderId="1" xfId="2" applyNumberFormat="1" applyFont="1" applyFill="1" applyBorder="1" applyAlignment="1" applyProtection="1">
      <alignment horizontal="right" vertical="center"/>
      <protection locked="0"/>
    </xf>
    <xf numFmtId="0" fontId="18" fillId="6" borderId="1" xfId="2" applyFont="1" applyFill="1" applyBorder="1" applyAlignment="1" applyProtection="1">
      <alignment horizontal="left" vertical="center" wrapText="1"/>
      <protection locked="0"/>
    </xf>
    <xf numFmtId="164" fontId="7" fillId="9" borderId="1" xfId="2" applyNumberFormat="1" applyFont="1" applyFill="1" applyBorder="1" applyAlignment="1" applyProtection="1">
      <alignment horizontal="right" vertical="center"/>
      <protection locked="0"/>
    </xf>
    <xf numFmtId="3" fontId="7" fillId="6" borderId="1" xfId="2" applyNumberFormat="1" applyFont="1" applyFill="1" applyBorder="1" applyAlignment="1" applyProtection="1">
      <alignment horizontal="right" vertical="center"/>
      <protection locked="0"/>
    </xf>
    <xf numFmtId="2" fontId="7" fillId="8" borderId="1" xfId="2" applyNumberFormat="1" applyFont="1" applyFill="1" applyBorder="1" applyAlignment="1" applyProtection="1">
      <alignment horizontal="right" vertical="center"/>
      <protection locked="0"/>
    </xf>
    <xf numFmtId="0" fontId="11" fillId="9" borderId="1" xfId="2" applyFont="1" applyFill="1" applyBorder="1" applyAlignment="1" applyProtection="1">
      <alignment horizontal="left" vertical="center"/>
      <protection locked="0"/>
    </xf>
    <xf numFmtId="167" fontId="7" fillId="6" borderId="1" xfId="2" applyNumberFormat="1" applyFont="1" applyFill="1" applyBorder="1" applyAlignment="1" applyProtection="1">
      <alignment horizontal="right" vertical="center"/>
      <protection locked="0"/>
    </xf>
    <xf numFmtId="0" fontId="7" fillId="7" borderId="9" xfId="0" applyFont="1" applyFill="1" applyBorder="1" applyProtection="1">
      <protection locked="0"/>
    </xf>
    <xf numFmtId="0" fontId="7" fillId="7" borderId="5" xfId="0" applyFont="1" applyFill="1" applyBorder="1" applyProtection="1">
      <protection locked="0"/>
    </xf>
    <xf numFmtId="0" fontId="7" fillId="7" borderId="7" xfId="0" applyFont="1" applyFill="1" applyBorder="1" applyProtection="1">
      <protection locked="0"/>
    </xf>
    <xf numFmtId="0" fontId="15" fillId="0" borderId="10" xfId="2" applyFont="1" applyBorder="1" applyAlignment="1">
      <alignment horizontal="left" vertical="center"/>
    </xf>
    <xf numFmtId="0" fontId="15" fillId="0" borderId="11" xfId="2" applyFont="1" applyBorder="1" applyAlignment="1">
      <alignment horizontal="left" vertical="center"/>
    </xf>
    <xf numFmtId="0" fontId="15" fillId="0" borderId="12" xfId="2" applyFont="1" applyBorder="1" applyAlignment="1">
      <alignment horizontal="left" vertical="center"/>
    </xf>
    <xf numFmtId="0" fontId="15" fillId="0" borderId="13" xfId="2" applyFont="1" applyBorder="1" applyAlignment="1">
      <alignment horizontal="left" vertical="center"/>
    </xf>
    <xf numFmtId="0" fontId="15" fillId="0" borderId="14" xfId="2" applyFont="1" applyBorder="1" applyAlignment="1">
      <alignment horizontal="left" vertical="center"/>
    </xf>
    <xf numFmtId="0" fontId="15" fillId="0" borderId="15" xfId="2" applyFont="1" applyBorder="1" applyAlignment="1">
      <alignment horizontal="left" vertical="center"/>
    </xf>
    <xf numFmtId="0" fontId="15" fillId="0" borderId="16" xfId="2" applyFont="1" applyBorder="1" applyAlignment="1">
      <alignment horizontal="left" vertical="center"/>
    </xf>
    <xf numFmtId="0" fontId="15" fillId="0" borderId="17" xfId="2" applyFont="1" applyBorder="1" applyAlignment="1">
      <alignment horizontal="left" vertical="center"/>
    </xf>
    <xf numFmtId="0" fontId="15" fillId="0" borderId="18" xfId="2" applyFont="1" applyBorder="1" applyAlignment="1">
      <alignment horizontal="left" vertical="center"/>
    </xf>
  </cellXfs>
  <cellStyles count="3">
    <cellStyle name="Normal" xfId="0" builtinId="0"/>
    <cellStyle name="Normal 2" xfId="2" xr:uid="{1F9158D1-2338-4423-9B5C-7D72B1BA526F}"/>
    <cellStyle name="Percent" xfId="1" builtinId="5"/>
  </cellStyles>
  <dxfs count="0"/>
  <tableStyles count="0" defaultTableStyle="TableStyleMedium2" defaultPivotStyle="PivotStyleLight16"/>
  <colors>
    <mruColors>
      <color rgb="FF008000"/>
      <color rgb="FF83E28E"/>
      <color rgb="FF0000FF"/>
      <color rgb="FF0069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7B13-1A96-4384-956C-204B4B17CDBF}">
  <sheetPr>
    <tabColor theme="0" tint="-0.34998626667073579"/>
  </sheetPr>
  <dimension ref="A1:C12"/>
  <sheetViews>
    <sheetView tabSelected="1" workbookViewId="0">
      <selection activeCell="B9" sqref="B9"/>
    </sheetView>
  </sheetViews>
  <sheetFormatPr defaultRowHeight="14.5" x14ac:dyDescent="0.35"/>
  <cols>
    <col min="1" max="1" width="43" customWidth="1"/>
    <col min="2" max="2" width="65.08984375" customWidth="1"/>
    <col min="3" max="3" width="43" customWidth="1"/>
  </cols>
  <sheetData>
    <row r="1" spans="1:3" ht="23" x14ac:dyDescent="0.35">
      <c r="A1" s="45" t="s">
        <v>179</v>
      </c>
      <c r="B1" s="45"/>
      <c r="C1" s="47"/>
    </row>
    <row r="2" spans="1:3" x14ac:dyDescent="0.35">
      <c r="A2" s="46" t="s">
        <v>0</v>
      </c>
      <c r="B2" s="46"/>
      <c r="C2" s="48"/>
    </row>
    <row r="4" spans="1:3" ht="16" thickBot="1" x14ac:dyDescent="0.4">
      <c r="A4" s="1" t="s">
        <v>1</v>
      </c>
    </row>
    <row r="5" spans="1:3" x14ac:dyDescent="0.35">
      <c r="A5" s="51" t="s">
        <v>2</v>
      </c>
      <c r="B5" s="76"/>
    </row>
    <row r="6" spans="1:3" x14ac:dyDescent="0.35">
      <c r="A6" s="49" t="s">
        <v>3</v>
      </c>
      <c r="B6" s="77"/>
    </row>
    <row r="7" spans="1:3" x14ac:dyDescent="0.35">
      <c r="A7" s="49" t="s">
        <v>180</v>
      </c>
      <c r="B7" s="77"/>
    </row>
    <row r="8" spans="1:3" x14ac:dyDescent="0.35">
      <c r="A8" s="49" t="s">
        <v>4</v>
      </c>
      <c r="B8" s="77"/>
    </row>
    <row r="9" spans="1:3" ht="15" thickBot="1" x14ac:dyDescent="0.4">
      <c r="A9" s="50" t="s">
        <v>181</v>
      </c>
      <c r="B9" s="78"/>
    </row>
    <row r="11" spans="1:3" x14ac:dyDescent="0.35">
      <c r="A11" s="54" t="s">
        <v>182</v>
      </c>
      <c r="B11" s="55"/>
    </row>
    <row r="12" spans="1:3" x14ac:dyDescent="0.35">
      <c r="A12" s="54" t="s">
        <v>191</v>
      </c>
      <c r="B12" s="55"/>
    </row>
  </sheetData>
  <sheetProtection algorithmName="SHA-512" hashValue="/3JLE57iie7lUbE0LKgmMLewy1TTrupUFtVzPLE512sRF71jgQLfe7krhaMKo4NPInLhNgCccNBTjgKIvdzrYw==" saltValue="0U3G6UrcJtFgJWqtstydlw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726B-3292-4B6D-BDE0-49E0CC0FE44D}">
  <sheetPr>
    <tabColor rgb="FF00695C"/>
  </sheetPr>
  <dimension ref="A1:E93"/>
  <sheetViews>
    <sheetView topLeftCell="A71" zoomScale="110" zoomScaleNormal="110" workbookViewId="0">
      <selection activeCell="B87" sqref="B87"/>
    </sheetView>
  </sheetViews>
  <sheetFormatPr defaultColWidth="8.6328125" defaultRowHeight="14.5" x14ac:dyDescent="0.35"/>
  <cols>
    <col min="1" max="1" width="42" style="4" customWidth="1"/>
    <col min="2" max="2" width="18" style="4" customWidth="1"/>
    <col min="3" max="3" width="10" style="4" customWidth="1"/>
    <col min="4" max="4" width="63.90625" style="4" customWidth="1"/>
    <col min="5" max="5" width="16.81640625" style="4" customWidth="1"/>
    <col min="6" max="16384" width="8.6328125" style="4"/>
  </cols>
  <sheetData>
    <row r="1" spans="1:4" ht="18" customHeight="1" x14ac:dyDescent="0.35">
      <c r="A1" s="2" t="s">
        <v>5</v>
      </c>
      <c r="B1" s="3"/>
      <c r="C1" s="3"/>
      <c r="D1" s="3"/>
    </row>
    <row r="2" spans="1:4" ht="18" customHeight="1" x14ac:dyDescent="0.35">
      <c r="A2" s="6" t="s">
        <v>183</v>
      </c>
      <c r="B2" s="7"/>
      <c r="C2" s="7"/>
      <c r="D2" s="7"/>
    </row>
    <row r="3" spans="1:4" ht="25.5" customHeight="1" x14ac:dyDescent="0.35">
      <c r="A3" s="79" t="s">
        <v>192</v>
      </c>
      <c r="B3" s="80"/>
      <c r="C3" s="80"/>
      <c r="D3" s="81"/>
    </row>
    <row r="4" spans="1:4" ht="25.5" customHeight="1" x14ac:dyDescent="0.35">
      <c r="A4" s="82" t="s">
        <v>193</v>
      </c>
      <c r="B4" s="83"/>
      <c r="C4" s="83"/>
      <c r="D4" s="84"/>
    </row>
    <row r="5" spans="1:4" ht="25.5" customHeight="1" x14ac:dyDescent="0.35">
      <c r="A5" s="85" t="s">
        <v>184</v>
      </c>
      <c r="B5" s="86"/>
      <c r="C5" s="86"/>
      <c r="D5" s="87"/>
    </row>
    <row r="6" spans="1:4" ht="15" customHeight="1" x14ac:dyDescent="0.35">
      <c r="A6" s="5" t="s">
        <v>6</v>
      </c>
      <c r="B6" s="5" t="s">
        <v>7</v>
      </c>
      <c r="C6" s="5" t="s">
        <v>8</v>
      </c>
      <c r="D6" s="5" t="s">
        <v>185</v>
      </c>
    </row>
    <row r="7" spans="1:4" ht="18" customHeight="1" x14ac:dyDescent="0.35">
      <c r="A7" s="6" t="s">
        <v>9</v>
      </c>
      <c r="B7" s="7"/>
      <c r="C7" s="7"/>
      <c r="D7" s="7"/>
    </row>
    <row r="8" spans="1:4" ht="25.5" customHeight="1" x14ac:dyDescent="0.35">
      <c r="A8" s="8" t="s">
        <v>11</v>
      </c>
      <c r="B8" s="58">
        <v>0</v>
      </c>
      <c r="C8" s="9" t="s">
        <v>12</v>
      </c>
      <c r="D8" s="10" t="s">
        <v>194</v>
      </c>
    </row>
    <row r="9" spans="1:4" ht="25.5" customHeight="1" x14ac:dyDescent="0.35">
      <c r="A9" s="13" t="s">
        <v>13</v>
      </c>
      <c r="B9" s="52">
        <f>B8/1000</f>
        <v>0</v>
      </c>
      <c r="C9" s="9" t="s">
        <v>14</v>
      </c>
      <c r="D9" s="10" t="s">
        <v>15</v>
      </c>
    </row>
    <row r="10" spans="1:4" ht="25.5" customHeight="1" x14ac:dyDescent="0.35">
      <c r="A10" s="8" t="s">
        <v>16</v>
      </c>
      <c r="B10" s="59">
        <v>0</v>
      </c>
      <c r="C10" s="9" t="s">
        <v>17</v>
      </c>
      <c r="D10" s="10" t="s">
        <v>174</v>
      </c>
    </row>
    <row r="11" spans="1:4" ht="25.5" customHeight="1" x14ac:dyDescent="0.35">
      <c r="A11" s="13" t="s">
        <v>18</v>
      </c>
      <c r="B11" s="52" t="e">
        <f>B8/B10</f>
        <v>#DIV/0!</v>
      </c>
      <c r="C11" s="9" t="s">
        <v>12</v>
      </c>
      <c r="D11" s="10" t="s">
        <v>175</v>
      </c>
    </row>
    <row r="12" spans="1:4" ht="25.5" customHeight="1" x14ac:dyDescent="0.35">
      <c r="A12" s="8" t="s">
        <v>19</v>
      </c>
      <c r="B12" s="60" t="s">
        <v>143</v>
      </c>
      <c r="C12" s="9" t="s">
        <v>10</v>
      </c>
      <c r="D12" s="10" t="s">
        <v>176</v>
      </c>
    </row>
    <row r="13" spans="1:4" ht="25.5" customHeight="1" x14ac:dyDescent="0.35">
      <c r="A13" s="13" t="s">
        <v>20</v>
      </c>
      <c r="B13" s="61" t="s">
        <v>143</v>
      </c>
      <c r="C13" s="9" t="s">
        <v>10</v>
      </c>
      <c r="D13" s="10" t="s">
        <v>177</v>
      </c>
    </row>
    <row r="14" spans="1:4" ht="25.5" customHeight="1" x14ac:dyDescent="0.35">
      <c r="A14" s="8" t="s">
        <v>196</v>
      </c>
      <c r="B14" s="62">
        <v>0</v>
      </c>
      <c r="C14" s="9" t="s">
        <v>21</v>
      </c>
      <c r="D14" s="10" t="s">
        <v>190</v>
      </c>
    </row>
    <row r="15" spans="1:4" ht="25.5" customHeight="1" x14ac:dyDescent="0.35">
      <c r="A15" s="13" t="s">
        <v>22</v>
      </c>
      <c r="B15" s="43">
        <f>B9*B14*8760</f>
        <v>0</v>
      </c>
      <c r="C15" s="9" t="s">
        <v>23</v>
      </c>
      <c r="D15" s="10" t="s">
        <v>24</v>
      </c>
    </row>
    <row r="16" spans="1:4" ht="25.5" customHeight="1" x14ac:dyDescent="0.35">
      <c r="A16" s="13" t="s">
        <v>186</v>
      </c>
      <c r="B16" s="60"/>
      <c r="C16" s="9" t="s">
        <v>26</v>
      </c>
      <c r="D16" s="10" t="s">
        <v>178</v>
      </c>
    </row>
    <row r="17" spans="1:4" ht="18" customHeight="1" x14ac:dyDescent="0.35">
      <c r="A17" s="6" t="s">
        <v>27</v>
      </c>
      <c r="B17" s="7"/>
      <c r="C17" s="7"/>
      <c r="D17" s="7"/>
    </row>
    <row r="18" spans="1:4" ht="18" customHeight="1" x14ac:dyDescent="0.35">
      <c r="A18" s="11" t="s">
        <v>94</v>
      </c>
      <c r="B18" s="12"/>
      <c r="C18" s="12"/>
      <c r="D18" s="12"/>
    </row>
    <row r="19" spans="1:4" ht="25.5" customHeight="1" x14ac:dyDescent="0.35">
      <c r="A19" s="13" t="s">
        <v>44</v>
      </c>
      <c r="B19" s="63">
        <v>0</v>
      </c>
      <c r="C19" s="9" t="s">
        <v>57</v>
      </c>
      <c r="D19" s="10" t="s">
        <v>126</v>
      </c>
    </row>
    <row r="20" spans="1:4" ht="25.5" customHeight="1" x14ac:dyDescent="0.35">
      <c r="A20" s="13" t="s">
        <v>45</v>
      </c>
      <c r="B20" s="63">
        <v>0</v>
      </c>
      <c r="C20" s="9" t="s">
        <v>57</v>
      </c>
      <c r="D20" s="10" t="s">
        <v>125</v>
      </c>
    </row>
    <row r="21" spans="1:4" ht="25.5" customHeight="1" x14ac:dyDescent="0.35">
      <c r="A21" s="13" t="s">
        <v>96</v>
      </c>
      <c r="B21" s="63">
        <v>0</v>
      </c>
      <c r="C21" s="9" t="s">
        <v>57</v>
      </c>
      <c r="D21" s="10" t="s">
        <v>124</v>
      </c>
    </row>
    <row r="22" spans="1:4" ht="25.5" customHeight="1" x14ac:dyDescent="0.35">
      <c r="A22" s="13" t="s">
        <v>90</v>
      </c>
      <c r="B22" s="63">
        <v>0</v>
      </c>
      <c r="C22" s="9" t="s">
        <v>57</v>
      </c>
      <c r="D22" s="10" t="s">
        <v>123</v>
      </c>
    </row>
    <row r="23" spans="1:4" ht="25.5" customHeight="1" x14ac:dyDescent="0.35">
      <c r="A23" s="13" t="s">
        <v>56</v>
      </c>
      <c r="B23" s="63">
        <v>0</v>
      </c>
      <c r="C23" s="9" t="s">
        <v>57</v>
      </c>
      <c r="D23" s="10" t="s">
        <v>122</v>
      </c>
    </row>
    <row r="24" spans="1:4" ht="25.5" customHeight="1" x14ac:dyDescent="0.35">
      <c r="A24" s="13" t="s">
        <v>52</v>
      </c>
      <c r="B24" s="63">
        <v>0</v>
      </c>
      <c r="C24" s="9" t="s">
        <v>57</v>
      </c>
      <c r="D24" s="10" t="s">
        <v>121</v>
      </c>
    </row>
    <row r="25" spans="1:4" ht="25.5" customHeight="1" x14ac:dyDescent="0.35">
      <c r="A25" s="13" t="s">
        <v>187</v>
      </c>
      <c r="B25" s="63">
        <v>0</v>
      </c>
      <c r="C25" s="9" t="s">
        <v>57</v>
      </c>
      <c r="D25" s="10" t="s">
        <v>120</v>
      </c>
    </row>
    <row r="26" spans="1:4" ht="25.5" customHeight="1" x14ac:dyDescent="0.35">
      <c r="A26" s="13" t="s">
        <v>188</v>
      </c>
      <c r="B26" s="63">
        <v>0</v>
      </c>
      <c r="C26" s="9" t="s">
        <v>57</v>
      </c>
      <c r="D26" s="10" t="s">
        <v>119</v>
      </c>
    </row>
    <row r="27" spans="1:4" ht="25.5" customHeight="1" x14ac:dyDescent="0.35">
      <c r="A27" s="13" t="s">
        <v>46</v>
      </c>
      <c r="B27" s="63">
        <v>0</v>
      </c>
      <c r="C27" s="9" t="s">
        <v>57</v>
      </c>
      <c r="D27" s="10" t="s">
        <v>118</v>
      </c>
    </row>
    <row r="28" spans="1:4" ht="25.5" customHeight="1" x14ac:dyDescent="0.35">
      <c r="A28" s="13" t="s">
        <v>54</v>
      </c>
      <c r="B28" s="63">
        <v>0</v>
      </c>
      <c r="C28" s="9" t="s">
        <v>57</v>
      </c>
      <c r="D28" s="10" t="s">
        <v>113</v>
      </c>
    </row>
    <row r="29" spans="1:4" ht="25.5" customHeight="1" x14ac:dyDescent="0.35">
      <c r="A29" s="64" t="s">
        <v>97</v>
      </c>
      <c r="B29" s="63">
        <v>0</v>
      </c>
      <c r="C29" s="9" t="s">
        <v>57</v>
      </c>
      <c r="D29" s="10" t="s">
        <v>47</v>
      </c>
    </row>
    <row r="30" spans="1:4" ht="25.5" customHeight="1" x14ac:dyDescent="0.35">
      <c r="A30" s="64" t="s">
        <v>97</v>
      </c>
      <c r="B30" s="63">
        <v>0</v>
      </c>
      <c r="C30" s="9" t="s">
        <v>57</v>
      </c>
      <c r="D30" s="10" t="s">
        <v>47</v>
      </c>
    </row>
    <row r="31" spans="1:4" ht="25.5" customHeight="1" x14ac:dyDescent="0.35">
      <c r="A31" s="64" t="s">
        <v>97</v>
      </c>
      <c r="B31" s="63">
        <v>0</v>
      </c>
      <c r="C31" s="9" t="s">
        <v>57</v>
      </c>
      <c r="D31" s="10" t="s">
        <v>47</v>
      </c>
    </row>
    <row r="32" spans="1:4" ht="18" customHeight="1" x14ac:dyDescent="0.35">
      <c r="A32" s="11" t="s">
        <v>95</v>
      </c>
      <c r="B32" s="12"/>
      <c r="C32" s="12"/>
      <c r="D32" s="12"/>
    </row>
    <row r="33" spans="1:4" ht="25.5" customHeight="1" x14ac:dyDescent="0.35">
      <c r="A33" s="13" t="s">
        <v>48</v>
      </c>
      <c r="B33" s="63">
        <v>0</v>
      </c>
      <c r="C33" s="9" t="s">
        <v>57</v>
      </c>
      <c r="D33" s="10" t="s">
        <v>114</v>
      </c>
    </row>
    <row r="34" spans="1:4" ht="25.5" customHeight="1" x14ac:dyDescent="0.35">
      <c r="A34" s="13" t="s">
        <v>49</v>
      </c>
      <c r="B34" s="63">
        <v>0</v>
      </c>
      <c r="C34" s="9" t="s">
        <v>57</v>
      </c>
      <c r="D34" s="10" t="s">
        <v>117</v>
      </c>
    </row>
    <row r="35" spans="1:4" ht="25.5" customHeight="1" x14ac:dyDescent="0.35">
      <c r="A35" s="13" t="s">
        <v>93</v>
      </c>
      <c r="B35" s="63">
        <v>0</v>
      </c>
      <c r="C35" s="9" t="s">
        <v>57</v>
      </c>
      <c r="D35" s="10" t="s">
        <v>116</v>
      </c>
    </row>
    <row r="36" spans="1:4" ht="25.5" customHeight="1" x14ac:dyDescent="0.35">
      <c r="A36" s="13" t="s">
        <v>91</v>
      </c>
      <c r="B36" s="63">
        <v>0</v>
      </c>
      <c r="C36" s="9" t="s">
        <v>57</v>
      </c>
      <c r="D36" s="10" t="s">
        <v>115</v>
      </c>
    </row>
    <row r="37" spans="1:4" ht="25.5" customHeight="1" x14ac:dyDescent="0.35">
      <c r="A37" s="13" t="s">
        <v>92</v>
      </c>
      <c r="B37" s="63">
        <v>0</v>
      </c>
      <c r="C37" s="9" t="s">
        <v>57</v>
      </c>
      <c r="D37" s="10" t="s">
        <v>127</v>
      </c>
    </row>
    <row r="38" spans="1:4" ht="25.5" customHeight="1" x14ac:dyDescent="0.35">
      <c r="A38" s="13" t="s">
        <v>51</v>
      </c>
      <c r="B38" s="63">
        <v>0</v>
      </c>
      <c r="C38" s="9" t="s">
        <v>57</v>
      </c>
      <c r="D38" s="10" t="s">
        <v>128</v>
      </c>
    </row>
    <row r="39" spans="1:4" ht="25.5" customHeight="1" x14ac:dyDescent="0.35">
      <c r="A39" s="13" t="s">
        <v>50</v>
      </c>
      <c r="B39" s="63">
        <v>0</v>
      </c>
      <c r="C39" s="9" t="s">
        <v>57</v>
      </c>
      <c r="D39" s="10" t="s">
        <v>129</v>
      </c>
    </row>
    <row r="40" spans="1:4" ht="25.5" customHeight="1" x14ac:dyDescent="0.35">
      <c r="A40" s="13" t="s">
        <v>53</v>
      </c>
      <c r="B40" s="63">
        <v>0</v>
      </c>
      <c r="C40" s="9" t="s">
        <v>57</v>
      </c>
      <c r="D40" s="10" t="s">
        <v>130</v>
      </c>
    </row>
    <row r="41" spans="1:4" ht="25.5" customHeight="1" x14ac:dyDescent="0.35">
      <c r="A41" s="13" t="s">
        <v>98</v>
      </c>
      <c r="B41" s="63">
        <v>0</v>
      </c>
      <c r="C41" s="9" t="s">
        <v>57</v>
      </c>
      <c r="D41" s="10" t="s">
        <v>131</v>
      </c>
    </row>
    <row r="42" spans="1:4" ht="25.5" customHeight="1" x14ac:dyDescent="0.35">
      <c r="A42" s="13" t="s">
        <v>55</v>
      </c>
      <c r="B42" s="63">
        <v>0</v>
      </c>
      <c r="C42" s="9" t="s">
        <v>57</v>
      </c>
      <c r="D42" s="10" t="s">
        <v>132</v>
      </c>
    </row>
    <row r="43" spans="1:4" ht="25.5" customHeight="1" x14ac:dyDescent="0.35">
      <c r="A43" s="64" t="s">
        <v>97</v>
      </c>
      <c r="B43" s="63">
        <v>0</v>
      </c>
      <c r="C43" s="9" t="s">
        <v>57</v>
      </c>
      <c r="D43" s="10" t="s">
        <v>47</v>
      </c>
    </row>
    <row r="44" spans="1:4" ht="25.5" customHeight="1" x14ac:dyDescent="0.35">
      <c r="A44" s="64" t="s">
        <v>97</v>
      </c>
      <c r="B44" s="63">
        <v>0</v>
      </c>
      <c r="C44" s="9" t="s">
        <v>57</v>
      </c>
      <c r="D44" s="10" t="s">
        <v>47</v>
      </c>
    </row>
    <row r="45" spans="1:4" ht="25.5" customHeight="1" x14ac:dyDescent="0.35">
      <c r="A45" s="64" t="s">
        <v>97</v>
      </c>
      <c r="B45" s="63">
        <v>0</v>
      </c>
      <c r="C45" s="9" t="s">
        <v>57</v>
      </c>
      <c r="D45" s="10" t="s">
        <v>47</v>
      </c>
    </row>
    <row r="46" spans="1:4" ht="25.5" customHeight="1" x14ac:dyDescent="0.35">
      <c r="A46" s="15" t="s">
        <v>59</v>
      </c>
      <c r="B46" s="16">
        <f>SUM(B19:B45)</f>
        <v>0</v>
      </c>
      <c r="C46" s="17" t="s">
        <v>57</v>
      </c>
      <c r="D46" s="18"/>
    </row>
    <row r="47" spans="1:4" ht="25.5" customHeight="1" x14ac:dyDescent="0.35">
      <c r="A47" s="15" t="s">
        <v>29</v>
      </c>
      <c r="B47" s="56" t="e">
        <f>B46/B8</f>
        <v>#DIV/0!</v>
      </c>
      <c r="C47" s="17" t="s">
        <v>28</v>
      </c>
      <c r="D47" s="18" t="s">
        <v>58</v>
      </c>
    </row>
    <row r="48" spans="1:4" ht="18" customHeight="1" x14ac:dyDescent="0.35">
      <c r="A48" s="6" t="s">
        <v>32</v>
      </c>
      <c r="B48" s="7"/>
      <c r="C48" s="7"/>
      <c r="D48" s="7"/>
    </row>
    <row r="49" spans="1:4" ht="25.5" customHeight="1" x14ac:dyDescent="0.35">
      <c r="A49" s="13" t="s">
        <v>60</v>
      </c>
      <c r="B49" s="63">
        <v>0</v>
      </c>
      <c r="C49" s="9" t="s">
        <v>69</v>
      </c>
      <c r="D49" s="10" t="s">
        <v>100</v>
      </c>
    </row>
    <row r="50" spans="1:4" ht="25.5" customHeight="1" x14ac:dyDescent="0.35">
      <c r="A50" s="13" t="s">
        <v>61</v>
      </c>
      <c r="B50" s="63">
        <v>0</v>
      </c>
      <c r="C50" s="9" t="s">
        <v>69</v>
      </c>
      <c r="D50" s="10" t="s">
        <v>101</v>
      </c>
    </row>
    <row r="51" spans="1:4" ht="25.5" customHeight="1" x14ac:dyDescent="0.35">
      <c r="A51" s="13" t="s">
        <v>62</v>
      </c>
      <c r="B51" s="63">
        <v>0</v>
      </c>
      <c r="C51" s="9" t="s">
        <v>69</v>
      </c>
      <c r="D51" s="10" t="s">
        <v>102</v>
      </c>
    </row>
    <row r="52" spans="1:4" ht="25.5" customHeight="1" x14ac:dyDescent="0.35">
      <c r="A52" s="13" t="s">
        <v>63</v>
      </c>
      <c r="B52" s="63">
        <v>0</v>
      </c>
      <c r="C52" s="9" t="s">
        <v>69</v>
      </c>
      <c r="D52" s="10" t="s">
        <v>103</v>
      </c>
    </row>
    <row r="53" spans="1:4" ht="25.5" customHeight="1" x14ac:dyDescent="0.35">
      <c r="A53" s="13" t="s">
        <v>64</v>
      </c>
      <c r="B53" s="63">
        <v>0</v>
      </c>
      <c r="C53" s="9" t="s">
        <v>69</v>
      </c>
      <c r="D53" s="10" t="s">
        <v>104</v>
      </c>
    </row>
    <row r="54" spans="1:4" ht="25.5" customHeight="1" x14ac:dyDescent="0.35">
      <c r="A54" s="13" t="s">
        <v>65</v>
      </c>
      <c r="B54" s="63">
        <v>0</v>
      </c>
      <c r="C54" s="9" t="s">
        <v>69</v>
      </c>
      <c r="D54" s="10" t="s">
        <v>105</v>
      </c>
    </row>
    <row r="55" spans="1:4" ht="25.5" customHeight="1" x14ac:dyDescent="0.35">
      <c r="A55" s="13" t="s">
        <v>66</v>
      </c>
      <c r="B55" s="63">
        <v>0</v>
      </c>
      <c r="C55" s="9" t="s">
        <v>69</v>
      </c>
      <c r="D55" s="10" t="s">
        <v>106</v>
      </c>
    </row>
    <row r="56" spans="1:4" ht="25.5" customHeight="1" x14ac:dyDescent="0.35">
      <c r="A56" s="13" t="s">
        <v>67</v>
      </c>
      <c r="B56" s="63">
        <v>0</v>
      </c>
      <c r="C56" s="9" t="s">
        <v>69</v>
      </c>
      <c r="D56" s="10" t="s">
        <v>107</v>
      </c>
    </row>
    <row r="57" spans="1:4" ht="25.5" customHeight="1" x14ac:dyDescent="0.35">
      <c r="A57" s="13" t="s">
        <v>68</v>
      </c>
      <c r="B57" s="63">
        <v>0</v>
      </c>
      <c r="C57" s="9" t="s">
        <v>69</v>
      </c>
      <c r="D57" s="10" t="s">
        <v>108</v>
      </c>
    </row>
    <row r="58" spans="1:4" ht="25.5" customHeight="1" x14ac:dyDescent="0.35">
      <c r="A58" s="13" t="s">
        <v>189</v>
      </c>
      <c r="B58" s="63">
        <v>0</v>
      </c>
      <c r="C58" s="9" t="s">
        <v>69</v>
      </c>
      <c r="D58" s="10" t="s">
        <v>109</v>
      </c>
    </row>
    <row r="59" spans="1:4" ht="25.5" customHeight="1" x14ac:dyDescent="0.35">
      <c r="A59" s="13" t="s">
        <v>110</v>
      </c>
      <c r="B59" s="63">
        <v>0</v>
      </c>
      <c r="C59" s="9" t="s">
        <v>69</v>
      </c>
      <c r="D59" s="10" t="s">
        <v>111</v>
      </c>
    </row>
    <row r="60" spans="1:4" ht="25.5" customHeight="1" x14ac:dyDescent="0.35">
      <c r="A60" s="64" t="s">
        <v>97</v>
      </c>
      <c r="B60" s="63">
        <v>0</v>
      </c>
      <c r="C60" s="9" t="s">
        <v>69</v>
      </c>
      <c r="D60" s="10" t="s">
        <v>99</v>
      </c>
    </row>
    <row r="61" spans="1:4" ht="25.5" customHeight="1" x14ac:dyDescent="0.35">
      <c r="A61" s="64" t="s">
        <v>97</v>
      </c>
      <c r="B61" s="63">
        <v>0</v>
      </c>
      <c r="C61" s="9" t="s">
        <v>69</v>
      </c>
      <c r="D61" s="10" t="s">
        <v>99</v>
      </c>
    </row>
    <row r="62" spans="1:4" ht="25.5" customHeight="1" x14ac:dyDescent="0.35">
      <c r="A62" s="64" t="s">
        <v>97</v>
      </c>
      <c r="B62" s="63">
        <v>0</v>
      </c>
      <c r="C62" s="9" t="s">
        <v>69</v>
      </c>
      <c r="D62" s="10" t="s">
        <v>99</v>
      </c>
    </row>
    <row r="63" spans="1:4" ht="25.5" customHeight="1" x14ac:dyDescent="0.35">
      <c r="A63" s="15" t="s">
        <v>70</v>
      </c>
      <c r="B63" s="19">
        <f>SUM(B49:B62)</f>
        <v>0</v>
      </c>
      <c r="C63" s="17" t="s">
        <v>57</v>
      </c>
      <c r="D63" s="20"/>
    </row>
    <row r="64" spans="1:4" ht="25.5" customHeight="1" x14ac:dyDescent="0.35">
      <c r="A64" s="15" t="s">
        <v>71</v>
      </c>
      <c r="B64" s="16" t="e">
        <f>B63/B8</f>
        <v>#DIV/0!</v>
      </c>
      <c r="C64" s="17" t="s">
        <v>33</v>
      </c>
      <c r="D64" s="18" t="s">
        <v>112</v>
      </c>
    </row>
    <row r="65" spans="1:5" ht="18" customHeight="1" x14ac:dyDescent="0.35">
      <c r="A65" s="6" t="s">
        <v>74</v>
      </c>
      <c r="B65" s="7"/>
      <c r="C65" s="7"/>
      <c r="D65" s="7"/>
    </row>
    <row r="66" spans="1:5" ht="25.5" customHeight="1" x14ac:dyDescent="0.35">
      <c r="A66" s="13" t="s">
        <v>133</v>
      </c>
      <c r="B66" s="65" t="s">
        <v>72</v>
      </c>
      <c r="C66" s="9" t="s">
        <v>10</v>
      </c>
      <c r="D66" s="10" t="s">
        <v>135</v>
      </c>
    </row>
    <row r="67" spans="1:5" ht="25.5" customHeight="1" x14ac:dyDescent="0.35">
      <c r="A67" s="13" t="s">
        <v>75</v>
      </c>
      <c r="B67" s="63">
        <v>0</v>
      </c>
      <c r="C67" s="9" t="s">
        <v>34</v>
      </c>
      <c r="D67" s="10" t="s">
        <v>136</v>
      </c>
    </row>
    <row r="68" spans="1:5" ht="25.5" customHeight="1" x14ac:dyDescent="0.35">
      <c r="A68" s="13" t="s">
        <v>76</v>
      </c>
      <c r="B68" s="66">
        <v>15</v>
      </c>
      <c r="C68" s="9" t="s">
        <v>25</v>
      </c>
      <c r="D68" s="10" t="s">
        <v>134</v>
      </c>
    </row>
    <row r="69" spans="1:5" ht="25.5" customHeight="1" x14ac:dyDescent="0.35">
      <c r="A69" s="13" t="s">
        <v>77</v>
      </c>
      <c r="B69" s="67">
        <v>0</v>
      </c>
      <c r="C69" s="9" t="s">
        <v>21</v>
      </c>
      <c r="D69" s="53" t="s">
        <v>138</v>
      </c>
    </row>
    <row r="70" spans="1:5" ht="25.5" customHeight="1" x14ac:dyDescent="0.35">
      <c r="A70" s="13" t="s">
        <v>78</v>
      </c>
      <c r="B70" s="67">
        <v>0</v>
      </c>
      <c r="C70" s="9" t="s">
        <v>21</v>
      </c>
      <c r="D70" s="53" t="s">
        <v>137</v>
      </c>
    </row>
    <row r="71" spans="1:5" ht="25.5" customHeight="1" x14ac:dyDescent="0.35">
      <c r="A71" s="21" t="s">
        <v>35</v>
      </c>
      <c r="B71" s="22">
        <f>$B$15*$B$67/1000000</f>
        <v>0</v>
      </c>
      <c r="C71" s="23" t="s">
        <v>30</v>
      </c>
      <c r="D71" s="28" t="s">
        <v>73</v>
      </c>
    </row>
    <row r="72" spans="1:5" ht="18" customHeight="1" x14ac:dyDescent="0.35">
      <c r="A72" s="6" t="s">
        <v>85</v>
      </c>
      <c r="B72" s="7"/>
      <c r="C72" s="7"/>
      <c r="D72" s="7"/>
      <c r="E72" s="26" t="s">
        <v>79</v>
      </c>
    </row>
    <row r="73" spans="1:5" ht="25.5" customHeight="1" x14ac:dyDescent="0.35">
      <c r="A73" s="68" t="s">
        <v>139</v>
      </c>
      <c r="B73" s="69">
        <v>0</v>
      </c>
      <c r="C73" s="9" t="s">
        <v>57</v>
      </c>
      <c r="D73" s="10" t="s">
        <v>198</v>
      </c>
      <c r="E73" s="70" t="s">
        <v>143</v>
      </c>
    </row>
    <row r="74" spans="1:5" ht="25.5" customHeight="1" x14ac:dyDescent="0.35">
      <c r="A74" s="68" t="s">
        <v>139</v>
      </c>
      <c r="B74" s="69">
        <v>0</v>
      </c>
      <c r="C74" s="9" t="s">
        <v>57</v>
      </c>
      <c r="D74" s="10" t="s">
        <v>198</v>
      </c>
      <c r="E74" s="70" t="s">
        <v>143</v>
      </c>
    </row>
    <row r="75" spans="1:5" ht="25.5" customHeight="1" x14ac:dyDescent="0.35">
      <c r="A75" s="68" t="s">
        <v>139</v>
      </c>
      <c r="B75" s="69">
        <v>0</v>
      </c>
      <c r="C75" s="9" t="s">
        <v>57</v>
      </c>
      <c r="D75" s="10" t="s">
        <v>198</v>
      </c>
      <c r="E75" s="70" t="s">
        <v>143</v>
      </c>
    </row>
    <row r="76" spans="1:5" ht="25.5" customHeight="1" x14ac:dyDescent="0.35">
      <c r="A76" s="13" t="s">
        <v>80</v>
      </c>
      <c r="B76" s="69">
        <v>0</v>
      </c>
      <c r="C76" s="9" t="s">
        <v>57</v>
      </c>
      <c r="D76" s="10" t="s">
        <v>81</v>
      </c>
      <c r="E76" s="9" t="s">
        <v>10</v>
      </c>
    </row>
    <row r="77" spans="1:5" ht="25.5" customHeight="1" x14ac:dyDescent="0.35">
      <c r="A77" s="13" t="s">
        <v>145</v>
      </c>
      <c r="B77" s="27">
        <f>SUM(B73:B76)</f>
        <v>0</v>
      </c>
      <c r="C77" s="9" t="s">
        <v>57</v>
      </c>
      <c r="D77" s="10"/>
      <c r="E77" s="9" t="s">
        <v>10</v>
      </c>
    </row>
    <row r="78" spans="1:5" ht="25.5" customHeight="1" x14ac:dyDescent="0.35">
      <c r="A78" s="13" t="s">
        <v>146</v>
      </c>
      <c r="B78" s="57" t="e">
        <f>B77/B46</f>
        <v>#DIV/0!</v>
      </c>
      <c r="C78" s="9" t="s">
        <v>21</v>
      </c>
      <c r="D78" s="10" t="s">
        <v>144</v>
      </c>
      <c r="E78" s="9" t="s">
        <v>10</v>
      </c>
    </row>
    <row r="79" spans="1:5" ht="25.5" customHeight="1" x14ac:dyDescent="0.35">
      <c r="A79" s="29" t="s">
        <v>82</v>
      </c>
      <c r="B79" s="30">
        <f>B46-B73-B74-B75-B76</f>
        <v>0</v>
      </c>
      <c r="C79" s="31" t="s">
        <v>57</v>
      </c>
      <c r="D79" s="32" t="s">
        <v>31</v>
      </c>
      <c r="E79" s="9"/>
    </row>
    <row r="80" spans="1:5" ht="18" customHeight="1" x14ac:dyDescent="0.35">
      <c r="A80" s="6" t="s">
        <v>86</v>
      </c>
      <c r="B80" s="7"/>
      <c r="C80" s="7"/>
      <c r="D80" s="7"/>
      <c r="E80" s="44"/>
    </row>
    <row r="81" spans="1:4" ht="25.5" customHeight="1" x14ac:dyDescent="0.35">
      <c r="A81" s="13" t="s">
        <v>36</v>
      </c>
      <c r="B81" s="71">
        <v>0</v>
      </c>
      <c r="C81" s="9" t="s">
        <v>21</v>
      </c>
      <c r="D81" s="10" t="s">
        <v>155</v>
      </c>
    </row>
    <row r="82" spans="1:4" ht="25.5" customHeight="1" x14ac:dyDescent="0.35">
      <c r="A82" s="13" t="s">
        <v>37</v>
      </c>
      <c r="B82" s="33">
        <f>1-B81</f>
        <v>1</v>
      </c>
      <c r="C82" s="9" t="s">
        <v>21</v>
      </c>
      <c r="D82" s="10" t="s">
        <v>156</v>
      </c>
    </row>
    <row r="83" spans="1:4" ht="25.5" customHeight="1" x14ac:dyDescent="0.35">
      <c r="A83" s="29" t="s">
        <v>83</v>
      </c>
      <c r="B83" s="34">
        <f>B79*B81</f>
        <v>0</v>
      </c>
      <c r="C83" s="35" t="s">
        <v>57</v>
      </c>
      <c r="D83" s="36" t="s">
        <v>157</v>
      </c>
    </row>
    <row r="84" spans="1:4" ht="25.5" customHeight="1" x14ac:dyDescent="0.35">
      <c r="A84" s="68" t="s">
        <v>197</v>
      </c>
      <c r="B84" s="9" t="s">
        <v>10</v>
      </c>
      <c r="C84" s="9" t="s">
        <v>10</v>
      </c>
      <c r="D84" s="10" t="s">
        <v>147</v>
      </c>
    </row>
    <row r="85" spans="1:4" ht="25.5" customHeight="1" x14ac:dyDescent="0.35">
      <c r="A85" s="13" t="s">
        <v>38</v>
      </c>
      <c r="B85" s="71">
        <v>0</v>
      </c>
      <c r="C85" s="9" t="s">
        <v>21</v>
      </c>
      <c r="D85" s="10" t="s">
        <v>148</v>
      </c>
    </row>
    <row r="86" spans="1:4" ht="25.5" customHeight="1" x14ac:dyDescent="0.35">
      <c r="A86" s="13" t="s">
        <v>39</v>
      </c>
      <c r="B86" s="72">
        <v>0</v>
      </c>
      <c r="C86" s="9" t="s">
        <v>25</v>
      </c>
      <c r="D86" s="10" t="s">
        <v>149</v>
      </c>
    </row>
    <row r="87" spans="1:4" ht="25.5" customHeight="1" x14ac:dyDescent="0.35">
      <c r="A87" s="13" t="s">
        <v>40</v>
      </c>
      <c r="B87" s="73">
        <v>0</v>
      </c>
      <c r="C87" s="9" t="s">
        <v>41</v>
      </c>
      <c r="D87" s="10" t="s">
        <v>150</v>
      </c>
    </row>
    <row r="88" spans="1:4" ht="25.5" customHeight="1" x14ac:dyDescent="0.35">
      <c r="A88" s="13" t="s">
        <v>42</v>
      </c>
      <c r="B88" s="71">
        <v>0</v>
      </c>
      <c r="C88" s="9" t="s">
        <v>21</v>
      </c>
      <c r="D88" s="10" t="s">
        <v>151</v>
      </c>
    </row>
    <row r="89" spans="1:4" ht="25.5" customHeight="1" x14ac:dyDescent="0.35">
      <c r="A89" s="29" t="s">
        <v>84</v>
      </c>
      <c r="B89" s="34">
        <f>B79*B82</f>
        <v>0</v>
      </c>
      <c r="C89" s="35" t="s">
        <v>57</v>
      </c>
      <c r="D89" s="36" t="s">
        <v>158</v>
      </c>
    </row>
    <row r="90" spans="1:4" ht="25.5" customHeight="1" x14ac:dyDescent="0.35">
      <c r="A90" s="74" t="s">
        <v>154</v>
      </c>
      <c r="B90" s="75">
        <v>0</v>
      </c>
      <c r="C90" s="9" t="s">
        <v>57</v>
      </c>
      <c r="D90" s="10" t="s">
        <v>152</v>
      </c>
    </row>
    <row r="91" spans="1:4" ht="25.5" customHeight="1" x14ac:dyDescent="0.35">
      <c r="A91" s="74" t="s">
        <v>154</v>
      </c>
      <c r="B91" s="75">
        <v>0</v>
      </c>
      <c r="C91" s="9" t="s">
        <v>57</v>
      </c>
      <c r="D91" s="10" t="s">
        <v>152</v>
      </c>
    </row>
    <row r="92" spans="1:4" ht="25.5" customHeight="1" x14ac:dyDescent="0.35">
      <c r="A92" s="74" t="s">
        <v>154</v>
      </c>
      <c r="B92" s="75">
        <v>0</v>
      </c>
      <c r="C92" s="9" t="s">
        <v>57</v>
      </c>
      <c r="D92" s="10" t="s">
        <v>152</v>
      </c>
    </row>
    <row r="93" spans="1:4" ht="25.5" customHeight="1" x14ac:dyDescent="0.35">
      <c r="A93" s="13" t="s">
        <v>89</v>
      </c>
      <c r="B93" s="14" t="str">
        <f>IF(SUM(B90:B92)=B89,"Match","Error")</f>
        <v>Match</v>
      </c>
      <c r="C93" s="9" t="s">
        <v>10</v>
      </c>
      <c r="D93" s="10" t="s">
        <v>153</v>
      </c>
    </row>
  </sheetData>
  <sheetProtection algorithmName="SHA-512" hashValue="bN7K0OrIi+bqqFgrKvwUBT6EOyaRu2rezLS6mp8DN+qWdkAWiChWhx2sT9eUMkXj9RjPb9bqzWztmK/5d2cpsg==" saltValue="OTzclvpgbzpPfGAIsOU25w==" spinCount="100000" sheet="1" objects="1" scenarios="1" selectLockedCells="1"/>
  <mergeCells count="3">
    <mergeCell ref="A3:D3"/>
    <mergeCell ref="A4:D4"/>
    <mergeCell ref="A5:D5"/>
  </mergeCells>
  <pageMargins left="0.75" right="0.75" top="1" bottom="1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DF8B34D-D6F3-47D2-85D3-711F07E51817}">
          <x14:formula1>
            <xm:f>dropdown!$A$2:$A$8</xm:f>
          </x14:formula1>
          <xm:sqref>B12</xm:sqref>
        </x14:dataValidation>
        <x14:dataValidation type="list" allowBlank="1" showInputMessage="1" showErrorMessage="1" xr:uid="{F0314C4D-B16C-426C-B981-C4DB1EB50D00}">
          <x14:formula1>
            <xm:f>dropdown!$B$2:$B$12</xm:f>
          </x14:formula1>
          <xm:sqref>B13</xm:sqref>
        </x14:dataValidation>
        <x14:dataValidation type="list" allowBlank="1" showInputMessage="1" showErrorMessage="1" xr:uid="{7853DD30-99FC-45D8-B708-CF959E0AB961}">
          <x14:formula1>
            <xm:f>dropdown!$C$2:$C$6</xm:f>
          </x14:formula1>
          <xm:sqref>E73:E75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B783-D0D6-4E86-8521-326B573F9246}">
  <dimension ref="A1:C12"/>
  <sheetViews>
    <sheetView workbookViewId="0">
      <selection activeCell="B34" sqref="B34"/>
    </sheetView>
  </sheetViews>
  <sheetFormatPr defaultRowHeight="14.5" x14ac:dyDescent="0.35"/>
  <cols>
    <col min="1" max="1" width="27.54296875" customWidth="1"/>
    <col min="2" max="2" width="35.6328125" customWidth="1"/>
    <col min="3" max="3" width="27.54296875" customWidth="1"/>
  </cols>
  <sheetData>
    <row r="1" spans="1:3" x14ac:dyDescent="0.35">
      <c r="A1" s="24" t="s">
        <v>159</v>
      </c>
      <c r="B1" s="24" t="s">
        <v>160</v>
      </c>
      <c r="C1" s="25" t="s">
        <v>140</v>
      </c>
    </row>
    <row r="2" spans="1:3" x14ac:dyDescent="0.35">
      <c r="A2" s="37" t="s">
        <v>143</v>
      </c>
      <c r="B2" s="37" t="s">
        <v>143</v>
      </c>
      <c r="C2" s="37" t="s">
        <v>143</v>
      </c>
    </row>
    <row r="3" spans="1:3" x14ac:dyDescent="0.35">
      <c r="A3" s="38" t="s">
        <v>43</v>
      </c>
      <c r="B3" s="37" t="s">
        <v>165</v>
      </c>
      <c r="C3" s="42" t="s">
        <v>87</v>
      </c>
    </row>
    <row r="4" spans="1:3" x14ac:dyDescent="0.35">
      <c r="A4" s="38" t="s">
        <v>161</v>
      </c>
      <c r="B4" s="37" t="s">
        <v>166</v>
      </c>
      <c r="C4" s="42" t="s">
        <v>141</v>
      </c>
    </row>
    <row r="5" spans="1:3" x14ac:dyDescent="0.35">
      <c r="A5" s="38" t="s">
        <v>162</v>
      </c>
      <c r="B5" s="37" t="s">
        <v>173</v>
      </c>
      <c r="C5" s="42" t="s">
        <v>142</v>
      </c>
    </row>
    <row r="6" spans="1:3" x14ac:dyDescent="0.35">
      <c r="A6" s="38" t="s">
        <v>163</v>
      </c>
      <c r="B6" s="37" t="s">
        <v>171</v>
      </c>
      <c r="C6" s="42" t="s">
        <v>88</v>
      </c>
    </row>
    <row r="7" spans="1:3" x14ac:dyDescent="0.35">
      <c r="A7" s="38" t="s">
        <v>164</v>
      </c>
      <c r="B7" s="37" t="s">
        <v>172</v>
      </c>
      <c r="C7" s="40"/>
    </row>
    <row r="8" spans="1:3" x14ac:dyDescent="0.35">
      <c r="A8" s="41" t="s">
        <v>195</v>
      </c>
      <c r="B8" s="37" t="s">
        <v>167</v>
      </c>
      <c r="C8" s="39"/>
    </row>
    <row r="9" spans="1:3" x14ac:dyDescent="0.35">
      <c r="A9" s="40"/>
      <c r="B9" s="37" t="s">
        <v>168</v>
      </c>
      <c r="C9" s="40"/>
    </row>
    <row r="10" spans="1:3" x14ac:dyDescent="0.35">
      <c r="B10" s="41" t="s">
        <v>169</v>
      </c>
    </row>
    <row r="11" spans="1:3" x14ac:dyDescent="0.35">
      <c r="B11" s="37" t="s">
        <v>170</v>
      </c>
    </row>
    <row r="12" spans="1:3" x14ac:dyDescent="0.35">
      <c r="B12" s="37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Financial Info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Aoyama, Haruka</dc:creator>
  <cp:lastModifiedBy>Aoyama, Haruka</cp:lastModifiedBy>
  <dcterms:created xsi:type="dcterms:W3CDTF">2026-05-12T13:11:06Z</dcterms:created>
  <dcterms:modified xsi:type="dcterms:W3CDTF">2026-06-17T14:46:55Z</dcterms:modified>
</cp:coreProperties>
</file>